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092"/>
  </bookViews>
  <sheets>
    <sheet name="Баланс энерги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>#N/A</definedName>
    <definedName name="_prd3">[1]Титульный!$F$11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#N/A</definedName>
    <definedName name="b">#N/A</definedName>
    <definedName name="Balance_Sheet">#REF!</definedName>
    <definedName name="bbbbb">[0]!USD/1.701</definedName>
    <definedName name="bbbbbb">#N/A</definedName>
    <definedName name="Beg_Bal">#REF!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>#N/A</definedName>
    <definedName name="CompRas">#N/A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>#N/A</definedName>
    <definedName name="del">#REF!</definedName>
    <definedName name="Depreciation_Schedule">#REF!</definedName>
    <definedName name="dfg">#N/A</definedName>
    <definedName name="DL_email">[1]Титульный!$G$40</definedName>
    <definedName name="DL_Tel">[1]Титульный!$G$39</definedName>
    <definedName name="DM">[0]!USD/1.701</definedName>
    <definedName name="DMRUR">#REF!</definedName>
    <definedName name="doljnDL">[1]Титульный!$G$38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#N/A</definedName>
    <definedName name="Expas">#REF!</definedName>
    <definedName name="export_year">#REF!</definedName>
    <definedName name="Extra_Pay">#REF!</definedName>
    <definedName name="fffffffff">#N/A</definedName>
    <definedName name="fffffffff1">#N/A</definedName>
    <definedName name="fg">#N/A</definedName>
    <definedName name="Financing_Activities">#REF!</definedName>
    <definedName name="fioDL">[1]Титульный!$G$37</definedName>
    <definedName name="fioRUK">[1]Титульный!$G$33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[0]!USD/1.701</definedName>
    <definedName name="gg">#REF!</definedName>
    <definedName name="gggg">#N/A</definedName>
    <definedName name="GoAssetChart">#N/A</definedName>
    <definedName name="GoBack">#N/A</definedName>
    <definedName name="GoBalanceSheet">#N/A</definedName>
    <definedName name="GoCashFlow">#N/A</definedName>
    <definedName name="god">[2]Титульный!$F$10</definedName>
    <definedName name="GoData">#N/A</definedName>
    <definedName name="GoIncomeChart">#N/A</definedName>
    <definedName name="GoIncomeChart1">#N/A</definedName>
    <definedName name="HEADER_BOTTOM">6</definedName>
    <definedName name="HEADER_BOTTOM_1">#N/A</definedName>
    <definedName name="Header_Row">ROW(#REF!)</definedName>
    <definedName name="hh">[0]!USD/1.701</definedName>
    <definedName name="hhhh">#N/A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>#N/A</definedName>
    <definedName name="k">#N/A</definedName>
    <definedName name="kk">#N/A</definedName>
    <definedName name="kurs">#REF!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#N/A</definedName>
    <definedName name="MO_LIST_14">[1]REESTR_MO!$B$107:$B$118</definedName>
    <definedName name="MR_LIST">[1]REESTR_MO!$D$2:$D$53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rg">[1]Титульный!$F$15</definedName>
    <definedName name="output_year">#REF!</definedName>
    <definedName name="P1_SC_PROT1" hidden="1">'[3]Баланс энергии'!$B$14:$B$15,'[3]Баланс энергии'!$D$8:$G$9,'[3]Баланс энергии'!$D$14:$G$15,'[3]Баланс энергии'!#REF!,'[3]Баланс энергии'!#REF!</definedName>
    <definedName name="P1_SC_PROT10" hidden="1">'[3]Ремонты 2010'!$G$17,'[3]Ремонты 2010'!$B$17:$D$17,'[3]Ремонты 2010'!$A$14:$G$15,'[3]Ремонты 2010'!$A$9:$E$10,'[3]Ремонты 2010'!$A$3:$G$3</definedName>
    <definedName name="P1_SC_PROT14" hidden="1">[3]Общеэксплуатационные!$C$11:$C$13,[3]Общеэксплуатационные!$E$11:$F$13,[3]Общеэксплуатационные!$D$15,[3]Общеэксплуатационные!$B$15</definedName>
    <definedName name="P1_SC_PROT15" hidden="1">'[3]П.1.20. расшифровка КВЛ 2010'!$A$16:$A$17,'[3]П.1.20. расшифровка КВЛ 2010'!$A$20:$A$21,'[3]П.1.20. расшифровка КВЛ 2010'!$A$24:$A$25</definedName>
    <definedName name="P1_SC_PROT17" hidden="1">'[3]соц характер'!$A$3:$F$3,'[3]соц характер'!$A$16:$A$19,'[3]соц характер'!$A$23:$A$25,'[3]соц характер'!$C$10:$C$13,'[3]соц характер'!$E$10:$F$13</definedName>
    <definedName name="P1_SC_PROT2" hidden="1">'[3]Баланс мощности'!#REF!,'[3]Баланс мощности'!#REF!,'[3]Баланс мощности'!#REF!,'[3]Баланс мощности'!#REF!,'[3]Баланс мощности'!#REF!</definedName>
    <definedName name="P1_SC_PROT26" hidden="1">'[3]П.1.20. расшифровка КВЛ 2010'!$A$16:$A$17,'[3]П.1.20. расшифровка КВЛ 2010'!$A$20:$A$21,'[3]П.1.20. расшифровка КВЛ 2010'!$A$24:$A$25</definedName>
    <definedName name="P1_SC_PROT5" hidden="1">'[3]амортизация по уровням напряжен'!$I$10:$I$13,'[3]амортизация по уровням напряжен'!$I$15:$I$18,'[3]амортизация по уровням напряжен'!$D$15:$F$18</definedName>
    <definedName name="P1_SC_PROT7" hidden="1">'[3]П.1.16. оплата труда'!$E$29:$E$30,'[3]П.1.16. оплата труда'!$D$28,'[3]П.1.16. оплата труда'!$F$28,'[3]П.1.16. оплата труда'!$G$27</definedName>
    <definedName name="P1_SCOPE_PROT1" localSheetId="0" hidden="1">'Баланс энергии'!#REF!,'Баланс энергии'!#REF!,'Баланс энергии'!#REF!,'Баланс энергии'!#REF!,'Баланс энергии'!#REF!</definedName>
    <definedName name="P1_SCOPE_PROT1" hidden="1">#REF!,#REF!,#REF!,#REF!,#REF!</definedName>
    <definedName name="P1_SCOPE_PROT13" localSheetId="0" hidden="1">#REF!,#REF!,#REF!,#REF!,#REF!,#REF!,#REF!,#REF!</definedName>
    <definedName name="P1_SCOPE_PROT13" hidden="1">#REF!,#REF!,#REF!,#REF!,#REF!,#REF!,#REF!,#REF!</definedName>
    <definedName name="P1_SCOPE_PROT14" localSheetId="0" hidden="1">#REF!,#REF!,#REF!,#REF!,#REF!,#REF!,#REF!,#REF!</definedName>
    <definedName name="P1_SCOPE_PROT14" hidden="1">#REF!,#REF!,#REF!,#REF!,#REF!,#REF!,#REF!,#REF!</definedName>
    <definedName name="P1_SCOPE_PROT16" localSheetId="0" hidden="1">'[4]Транспортный налог'!$A$9:$C$16,'[4]Транспортный налог'!#REF!,'[4]Транспортный налог'!$E$9:$E$16,'[4]Транспортный налог'!#REF!,'[4]Транспортный налог'!#REF!,'[4]Транспортный налог'!#REF!</definedName>
    <definedName name="P1_SCOPE_PROT16" hidden="1">#REF!,#REF!,#REF!,#REF!,#REF!,#REF!</definedName>
    <definedName name="P1_SCOPE_PROT2" localSheetId="0" hidden="1">'[4]Баланс мощности'!#REF!,'[4]Баланс мощности'!#REF!,'[4]Баланс мощности'!#REF!,'[4]Баланс мощности'!#REF!,'[4]Баланс мощности'!#REF!</definedName>
    <definedName name="P1_SCOPE_PROT2" hidden="1">#REF!,#REF!,#REF!,#REF!,#REF!</definedName>
    <definedName name="P1_SCOPE_PROT22" localSheetId="0" hidden="1">#REF!,#REF!,#REF!,#REF!,#REF!,#REF!,#REF!</definedName>
    <definedName name="P1_SCOPE_PROT22" hidden="1">#REF!,#REF!,#REF!,#REF!,#REF!,#REF!,#REF!</definedName>
    <definedName name="P1_SCOPE_PROT27" localSheetId="0" hidden="1">'[4] КВЛ 2012-2014 '!#REF!,'[4] КВЛ 2012-2014 '!$B$51:$B$54,'[4] КВЛ 2012-2014 '!$A$46:$B$49,'[4] КВЛ 2012-2014 '!#REF!,'[4] КВЛ 2012-2014 '!$A$8:$B$12,'[4] КВЛ 2012-2014 '!$A$15:$B$19</definedName>
    <definedName name="P1_SCOPE_PROT27" hidden="1">#REF!,#REF!,#REF!,#REF!,#REF!,#REF!</definedName>
    <definedName name="P1_SCOPE_PROT34" localSheetId="0" hidden="1">#REF!,#REF!,#REF!,#REF!,#REF!,#REF!</definedName>
    <definedName name="P1_SCOPE_PROT34" hidden="1">#REF!,#REF!,#REF!,#REF!,#REF!,#REF!</definedName>
    <definedName name="P1_SCOPE_PROT5" localSheetId="0" hidden="1">'[4]Амортизация по уровням напр-я'!$I$19:$I$22,'[4]Амортизация по уровням напр-я'!$I$14:$I$17,'[4]Амортизация по уровням напр-я'!$D$14:$F$17</definedName>
    <definedName name="P1_SCOPE_PROT5" hidden="1">#REF!,#REF!,#REF!</definedName>
    <definedName name="P1_SCOPE_PROT8" localSheetId="0" hidden="1">#REF!,#REF!,#REF!,#REF!</definedName>
    <definedName name="P1_SCOPE_PROT8" hidden="1">'[5]П.1.16. оплата труда ОПР'!$G$32:$G$33,'[5]П.1.16. оплата труда ОПР'!#REF!,'[5]П.1.16. оплата труда ОПР'!#REF!,'[5]П.1.16. оплата труда ОПР'!#REF!</definedName>
    <definedName name="P1_SCORE_PROT100" hidden="1">[6]УНПХ!$C$47:$C$48,[6]УНПХ!$A$47:$A$48,[6]УНПХ!$A$43:$A$44,[6]УНПХ!$C$43:$C$44,[6]УНПХ!$E$43:$F$44,[6]УНПХ!$E$39:$F$40,[6]УНПХ!$C$39:$C$40,[6]УНПХ!$D$46</definedName>
    <definedName name="P1_SCORE_PROT14" hidden="1">[6]УПХ!$A$14:$A$18,[6]УПХ!$A$24:$A$24,[6]УПХ!#REF!,[6]УПХ!#REF!,[6]УПХ!$A$47:$A$47,[6]УПХ!$C$47:$C$47,[6]УПХ!$E$47:$F$47,[6]УПХ!#REF!</definedName>
    <definedName name="P1_SCORE_PROT2" hidden="1">'[6]Баланс энергии'!#REF!,'[6]Баланс энергии'!#REF!,'[6]Баланс энергии'!#REF!,'[6]Баланс энергии'!$J$11,'[6]Баланс энергии'!$L$11:$L$12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'[3]Баланс энергии'!#REF!,'[3]Баланс энергии'!#REF!,'[3]Баланс энергии'!#REF!,'[3]Баланс энергии'!#REF!,'[3]Баланс энергии'!#REF!</definedName>
    <definedName name="P2_SC_PROT15" hidden="1">'[3]П.1.20. расшифровка КВЛ 2010'!$A$28:$A$29,'[3]П.1.20. расшифровка КВЛ 2010'!$A$32:$A$33,'[3]П.1.20. расшифровка КВЛ 2010'!$A$36:$A$37</definedName>
    <definedName name="P2_SC_PROT17" hidden="1">'[3]соц характер'!$C$16:$C$19,'[3]соц характер'!$E$16:$F$19,'[3]соц характер'!$C$21,'[3]соц характер'!$E$21:$F$21,'[3]соц характер'!$C$23:$C$24</definedName>
    <definedName name="P2_SC_PROT2" hidden="1">'[3]Баланс мощности'!#REF!,'[3]Баланс мощности'!#REF!,'[3]Баланс мощности'!#REF!,'[3]Баланс мощности'!#REF!,'[3]Баланс мощности'!#REF!</definedName>
    <definedName name="P2_SC_PROT26" hidden="1">'[3]П.1.20. расшифровка КВЛ 2010'!$A$28:$A$29,'[3]П.1.20. расшифровка КВЛ 2010'!$A$32:$A$33,'[3]П.1.20. расшифровка КВЛ 2010'!$A$36:$A$37</definedName>
    <definedName name="P2_SC_PROT7" hidden="1">'[3]П.1.16. оплата труда'!$F$25,'[3]П.1.16. оплата труда'!$D$25,'[3]П.1.16. оплата труда'!$D$22,'[3]П.1.16. оплата труда'!$G$24,'[3]П.1.16. оплата труда'!$F$22</definedName>
    <definedName name="P2_SCOPE_PROT1" localSheetId="0" hidden="1">'Баланс энергии'!#REF!,'Баланс энергии'!#REF!,'Баланс энергии'!$E$12,'Баланс энергии'!$G$12:$G$13,'Баланс энергии'!$D$15:$G$18</definedName>
    <definedName name="P2_SCOPE_PROT1" hidden="1">#REF!,#REF!,#REF!,#REF!,#REF!</definedName>
    <definedName name="P2_SCOPE_PROT13" localSheetId="0" hidden="1">#REF!,#REF!,#REF!,#REF!,#REF!,#REF!,#REF!,#REF!</definedName>
    <definedName name="P2_SCOPE_PROT13" hidden="1">#REF!,#REF!,#REF!,#REF!,#REF!,#REF!,#REF!,#REF!</definedName>
    <definedName name="P2_SCOPE_PROT14" localSheetId="0" hidden="1">#REF!,#REF!,#REF!,#REF!,#REF!,#REF!,#REF!,#REF!</definedName>
    <definedName name="P2_SCOPE_PROT14" hidden="1">#REF!,#REF!,#REF!,#REF!,#REF!,#REF!,#REF!,#REF!</definedName>
    <definedName name="P2_SCOPE_PROT2" localSheetId="0" hidden="1">'[4]Баланс мощности'!#REF!,'[4]Баланс мощности'!#REF!,'[4]Баланс мощности'!#REF!,'[4]Баланс мощности'!#REF!,'[4]Баланс мощности'!#REF!</definedName>
    <definedName name="P2_SCOPE_PROT2" hidden="1">#REF!,#REF!,#REF!,#REF!,#REF!</definedName>
    <definedName name="P2_SCOPE_PROT22" localSheetId="0" hidden="1">#REF!,#REF!,#REF!,#REF!,#REF!,#REF!</definedName>
    <definedName name="P2_SCOPE_PROT22" hidden="1">#REF!,#REF!,#REF!,#REF!,#REF!,#REF!</definedName>
    <definedName name="P2_SCOPE_PROT27" localSheetId="0" hidden="1">'[4] КВЛ 2012-2014 '!#REF!,'[4] КВЛ 2012-2014 '!$A$22:$B$25,'[4] КВЛ 2012-2014 '!$A$28:$B$31,'[4] КВЛ 2012-2014 '!$A$34:$B$37,'[4] КВЛ 2012-2014 '!$A$40:$B$43,'[4] КВЛ 2012-2014 '!#REF!</definedName>
    <definedName name="P2_SCOPE_PROT27" hidden="1">#REF!,#REF!,#REF!,#REF!,#REF!,#REF!</definedName>
    <definedName name="P2_SCOPE_PROT5" localSheetId="0" hidden="1">'[4]Амортизация по уровням напр-я'!$D$9:$F$12,'[4]Амортизация по уровням напр-я'!$I$9:$I$12,'[4]Амортизация по уровням напр-я'!$D$19:$F$22</definedName>
    <definedName name="P2_SCOPE_PROT5" hidden="1">#REF!,#REF!,#REF!</definedName>
    <definedName name="P2_SCOPE_PROT8" localSheetId="0" hidden="1">#REF!,#REF!,#REF!,#REF!</definedName>
    <definedName name="P2_SCOPE_PROT8" hidden="1">'[5]П.1.16. оплата труда ОПР'!#REF!,'[5]П.1.16. оплата труда ОПР'!#REF!,'[5]П.1.16. оплата труда ОПР'!#REF!,'[5]П.1.16. оплата труда ОПР'!$H$31</definedName>
    <definedName name="P3_SC_PROT1" hidden="1">'[3]Баланс энергии'!#REF!,'[3]Баланс энергии'!#REF!,'[3]Баланс энергии'!#REF!,'[3]Баланс энергии'!#REF!,'[3]Баланс энергии'!#REF!</definedName>
    <definedName name="P3_SC_PROT15" hidden="1">'[3]П.1.20. расшифровка КВЛ 2010'!$B$42,'[3]П.1.20. расшифровка КВЛ 2010'!$C$36:$G$37,'[3]П.1.20. расшифровка КВЛ 2010'!$C$32:$G$33</definedName>
    <definedName name="P3_SC_PROT2" hidden="1">'[3]Баланс мощности'!#REF!,'[3]Баланс мощности'!#REF!,'[3]Баланс мощности'!#REF!,'[3]Баланс мощности'!#REF!,'[3]Баланс мощности'!#REF!</definedName>
    <definedName name="P3_SC_PROT26" hidden="1">'[3]П.1.20. расшифровка КВЛ 2010'!$B$42,'[3]П.1.20. расшифровка КВЛ 2010'!$C$36:$G$37,'[3]П.1.20. расшифровка КВЛ 2010'!$C$32:$G$33</definedName>
    <definedName name="P3_SC_PROT7" hidden="1">'[3]П.1.16. оплата труда'!$G$21,'[3]П.1.16. оплата труда'!$F$19,'[3]П.1.16. оплата труда'!$D$19,'[3]П.1.16. оплата труда'!$G$18,'[3]П.1.16. оплата труда'!$F$16</definedName>
    <definedName name="P3_SCOPE_PROT1" localSheetId="0" hidden="1">'Баланс энергии'!$D$20:$G$21,'Баланс энергии'!$D$24:$G$26,'Баланс энергии'!#REF!,'Баланс энергии'!#REF!,'Баланс энергии'!#REF!</definedName>
    <definedName name="P3_SCOPE_PROT1" hidden="1">#REF!,#REF!,#REF!,#REF!,#REF!</definedName>
    <definedName name="P3_SCOPE_PROT14" localSheetId="0" hidden="1">#REF!,#REF!,#REF!,#REF!,#REF!,#REF!,#REF!,#REF!,#REF!</definedName>
    <definedName name="P3_SCOPE_PROT14" hidden="1">#REF!,#REF!,#REF!,#REF!,#REF!,#REF!,#REF!,#REF!,#REF!</definedName>
    <definedName name="P3_SCOPE_PROT2" localSheetId="0" hidden="1">'[4]Баланс мощности'!#REF!,'[4]Баланс мощности'!#REF!,'[4]Баланс мощности'!#REF!,'[4]Баланс мощности'!#REF!,'[4]Баланс мощности'!#REF!</definedName>
    <definedName name="P3_SCOPE_PROT2" hidden="1">#REF!,#REF!,#REF!,#REF!,#REF!</definedName>
    <definedName name="P3_SCOPE_PROT8" localSheetId="0" hidden="1">#REF!,#REF!,#REF!,#REF!,#REF!</definedName>
    <definedName name="P3_SCOPE_PROT8" hidden="1">'[5]П.1.16. оплата труда ОПР'!$F$31,'[5]П.1.16. оплата труда ОПР'!$I$30,'[5]П.1.16. оплата труда ОПР'!$H$28,'[5]П.1.16. оплата труда ОПР'!$F$28,'[5]П.1.16. оплата труда ОПР'!$I$27</definedName>
    <definedName name="P4_SC_PROT1" hidden="1">'[3]Баланс энергии'!#REF!,'[3]Баланс энергии'!#REF!,'[3]Баланс энергии'!#REF!,'[3]Баланс энергии'!#REF!,'[3]Баланс энергии'!#REF!</definedName>
    <definedName name="P4_SC_PROT15" hidden="1">'[3]П.1.20. расшифровка КВЛ 2010'!$C$28:$G$29,'[3]П.1.20. расшифровка КВЛ 2010'!$C$24:$G$25,'[3]П.1.20. расшифровка КВЛ 2010'!$C$20:$G$21</definedName>
    <definedName name="P4_SC_PROT2" hidden="1">'[3]Баланс мощности'!#REF!,'[3]Баланс мощности'!#REF!,'[3]Баланс мощности'!#REF!,'[3]Баланс мощности'!#REF!,'[3]Баланс мощности'!#REF!</definedName>
    <definedName name="P4_SC_PROT26" hidden="1">'[3]П.1.20. расшифровка КВЛ 2010'!$C$28:$G$29,'[3]П.1.20. расшифровка КВЛ 2010'!$C$24:$G$25,'[3]П.1.20. расшифровка КВЛ 2010'!$C$20:$G$21</definedName>
    <definedName name="P4_SC_PROT7" hidden="1">'[3]П.1.16. оплата труда'!$D$16,'[3]П.1.16. оплата труда'!$D$13,'[3]П.1.16. оплата труда'!$F$13,'[3]П.1.16. оплата труда'!$G$15,'[3]П.1.16. оплата труда'!$G$12</definedName>
    <definedName name="P4_SCOPE_PROT1" localSheetId="0" hidden="1">'Баланс энергии'!#REF!,'Баланс энергии'!#REF!,'Баланс энергии'!#REF!,'Баланс энергии'!#REF!,'Баланс энергии'!#REF!</definedName>
    <definedName name="P4_SCOPE_PROT1" hidden="1">#REF!,#REF!,#REF!,#REF!,#REF!</definedName>
    <definedName name="P4_SCOPE_PROT14" localSheetId="0" hidden="1">#REF!,#REF!,#REF!,#REF!,#REF!,#REF!,#REF!,#REF!,#REF!</definedName>
    <definedName name="P4_SCOPE_PROT14" hidden="1">#REF!,#REF!,#REF!,#REF!,#REF!,#REF!,#REF!,#REF!,#REF!</definedName>
    <definedName name="P4_SCOPE_PROT2" localSheetId="0" hidden="1">'[4]Баланс мощности'!#REF!,'[4]Баланс мощности'!#REF!,'[4]Баланс мощности'!#REF!,'[4]Баланс мощности'!#REF!,'[4]Баланс мощности'!#REF!</definedName>
    <definedName name="P4_SCOPE_PROT2" hidden="1">#REF!,#REF!,#REF!,#REF!,#REF!</definedName>
    <definedName name="P4_SCOPE_PROT8" localSheetId="0" hidden="1">#REF!,#REF!,#REF!,#REF!,#REF!</definedName>
    <definedName name="P4_SCOPE_PROT8" hidden="1">'[5]П.1.16. оплата труда ОПР'!$H$25,'[5]П.1.16. оплата труда ОПР'!$F$25,'[5]П.1.16. оплата труда ОПР'!$F$22,'[5]П.1.16. оплата труда ОПР'!$H$22,'[5]П.1.16. оплата труда ОПР'!$I$24</definedName>
    <definedName name="P5_SC_PROT1" hidden="1">'[3]Баланс энергии'!#REF!,'[3]Баланс энергии'!#REF!,'[3]Баланс энергии'!#REF!,'[3]Баланс энергии'!#REF!,'[3]Баланс энергии'!#REF!</definedName>
    <definedName name="P5_SC_PROT15" hidden="1">'[3]П.1.20. расшифровка КВЛ 2010'!$C$16:$G$17,'[3]П.1.20. расшифровка КВЛ 2010'!$C$12:$G$13,'[3]П.1.20. расшифровка КВЛ 2010'!$A$4:$G$4</definedName>
    <definedName name="P5_SC_PROT26" hidden="1">'[3]П.1.20. расшифровка КВЛ 2010'!$C$16:$G$17,'[3]П.1.20. расшифровка КВЛ 2010'!$C$12:$G$13,'[3]П.1.20. расшифровка КВЛ 2010'!$A$4:$G$4</definedName>
    <definedName name="P5_SC_PROT7" hidden="1">'[3]П.1.16. оплата труда'!$F$10:$G$10,'[3]П.1.16. оплата труда'!$D$10,'[3]П.1.16. оплата труда'!$C$8:$G$8,'[3]П.1.16. оплата труда'!$C$29:$C$30,P1_SC_PROT7</definedName>
    <definedName name="P5_SCOPE_PROT1" localSheetId="0" hidden="1">'Баланс энергии'!#REF!,'Баланс энергии'!#REF!,'Баланс энергии'!#REF!,'Баланс энергии'!#REF!,'Баланс энергии'!#REF!</definedName>
    <definedName name="P5_SCOPE_PROT1" hidden="1">#REF!,#REF!,#REF!,#REF!,#REF!</definedName>
    <definedName name="P5_SCOPE_PROT2" localSheetId="0" hidden="1">'[4]Баланс мощности'!#REF!,'[4]Баланс мощности'!#REF!,'[4]Баланс мощности'!#REF!,'[4]Баланс мощности'!#REF!,'[4]Баланс мощности'!#REF!</definedName>
    <definedName name="P5_SCOPE_PROT2" hidden="1">#REF!,#REF!,#REF!,#REF!,#REF!</definedName>
    <definedName name="P5_SCOPE_PROT8" localSheetId="0" hidden="1">#REF!,#REF!,#REF!,#REF!,#REF!</definedName>
    <definedName name="P5_SCOPE_PROT8" hidden="1">'[5]П.1.16. оплата труда ОПР'!$I$21,'[5]П.1.16. оплата труда ОПР'!$H$19,'[5]П.1.16. оплата труда ОПР'!$F$19,'[5]П.1.16. оплата труда ОПР'!$I$18,'[5]П.1.16. оплата труда ОПР'!$H$16</definedName>
    <definedName name="P6_SC_PROT1" hidden="1">'[3]Баланс энергии'!#REF!,'[3]Баланс энергии'!#REF!,'[3]Баланс энергии'!#REF!,'[3]Баланс энергии'!$B$8:$B$9,P1_SC_PROT1,P2_SC_PROT1</definedName>
    <definedName name="P6_SCOPE_PROT1" localSheetId="0" hidden="1">'Баланс энергии'!#REF!,'Баланс энергии'!#REF!,'Баланс энергии'!#REF!,'Баланс энергии'!#REF!,'Баланс энергии'!P1_SCOPE_PROT1,'Баланс энергии'!P2_SCOPE_PROT1</definedName>
    <definedName name="P6_SCOPE_PROT1" hidden="1">#REF!,#REF!,#REF!,#REF!,P1_SCOPE_PROT1,P2_SCOPE_PROT1</definedName>
    <definedName name="P6_SCOPE_PROT8" localSheetId="0" hidden="1">#REF!,#REF!,#REF!,#REF!</definedName>
    <definedName name="P6_SCOPE_PROT8" hidden="1">'[5]П.1.16. оплата труда ОПР'!$F$16,'[5]П.1.16. оплата труда ОПР'!$I$15,'[5]П.1.16. оплата труда ОПР'!$H$13:$I$13,'[5]П.1.16. оплата труда ОПР'!$F$13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[1]Титульный!$F$9</definedName>
    <definedName name="Princ">#REF!</definedName>
    <definedName name="Print_Area_Reset">OFFSET(Full_Print,0,0,Last_Row)</definedName>
    <definedName name="promd_Запрос_с_16_по_19">#REF!</definedName>
    <definedName name="PROT_22">P3_PROT_22,P4_PROT_22,P5_PROT_22</definedName>
    <definedName name="qasec">#N/A</definedName>
    <definedName name="qaz">#N/A</definedName>
    <definedName name="qq">[0]!USD/1.701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eceipts_and_Disbursements">#REF!</definedName>
    <definedName name="REGION">[1]TEHSHEET!$B$1:$B$84</definedName>
    <definedName name="region_name">[7]Титульный!$F$7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'[3]Ремонты 2010'!$G$9:$G$10,P1_SC_PROT10</definedName>
    <definedName name="SC_PROT11">'[3]Сводная ремонт'!$F$10:$F$11,'[3]Сводная ремонт'!$C$14:$F$15,'[3]Сводная ремонт'!$D$10:$D$11</definedName>
    <definedName name="SC_PROT12">[3]Проч.прямые!$A$3:$F$3,[3]Проч.прямые!$A$11:$F$17</definedName>
    <definedName name="SC_PROT13">[3]Цеховые!$D$23,[3]Цеховые!$E$11:$F$21,[3]Цеховые!$C$11:$C$21,[3]Цеховые!$A$11:$A$21,[3]Цеховые!$A$3:$F$3,[3]Цеховые!$B$23</definedName>
    <definedName name="SC_PROT14">[3]Общеэксплуатационные!$A$3:$F$3,[3]Общеэксплуатационные!$A$11:$A$13,P1_SC_PROT14</definedName>
    <definedName name="SC_PROT15">'[3]П.1.20. расшифровка КВЛ 2010'!$A$12:$A$13,P1_SC_PROT15,P2_SC_PROT15,P3_SC_PROT15,P4_SC_PROT15,P5_SC_PROT15</definedName>
    <definedName name="SC_PROT16">'[3]КВЛ Сводная'!$B$8:$E$11,'[3]КВЛ Сводная'!$A$3:$F$3</definedName>
    <definedName name="SC_PROT17">'[3]соц характер'!$E$23:$F$24,'[3]соц характер'!$B$26,'[3]соц характер'!$D$26,'[3]соц характер'!$A$10:$A$13,P1_SC_PROT17,P2_SC_PROT17</definedName>
    <definedName name="SC_PROT18">'[3]Н на Им'!$B$10,'[3]Н на Им'!$D$10,'[3]Н на Им'!$E$8:$F$9,'[3]Н на Им'!$F$11:$F$15,'[3]Н на Им'!$C$8:$C$9</definedName>
    <definedName name="SC_PROT19">'[3]П.1.18. Калькуляция'!$C$23:$G$23,'[3]П.1.18. Калькуляция'!$A$3:$G$3,'[3]П.1.18. Калькуляция'!$C$13:$F$16</definedName>
    <definedName name="SC_PROT2">P1_SC_PROT2,P2_SC_PROT2,P3_SC_PROT2,P4_SC_PROT2</definedName>
    <definedName name="SC_PROT20">'[3]П.1.21 Прибыль'!$C$8:$F$11,'[3]П.1.21 Прибыль'!$A$3:$H$3</definedName>
    <definedName name="SC_PROT21">[3]П.1.24!#REF!,[3]П.1.24!#REF!,[3]П.1.24!#REF!</definedName>
    <definedName name="SC_PROT22">[3]П.1.25!#REF!,[3]П.1.25!#REF!</definedName>
    <definedName name="SC_PROT3">[3]П2.1!$G$29:$G$38,[3]П2.1!$G$8:$G$27,[3]П2.1!$G$41:$G$44</definedName>
    <definedName name="SC_PROT5">'[3]амортизация по уровням напряжен'!$D$20:$F$23,'[3]амортизация по уровням напряжен'!$I$20:$I$23,'[3]амортизация по уровням напряжен'!$D$10:$F$13,P1_SC_PROT5</definedName>
    <definedName name="SC_PROT6">[3]П.1.17!$C$8:$G$10,[3]П.1.17!$C$14:$G$14</definedName>
    <definedName name="SC_PROT7">P2_SC_PROT7,P3_SC_PROT7,P4_SC_PROT7,[0]!P5_SC_PROT7</definedName>
    <definedName name="SC_PROT9">[3]материалы!$D$21,[3]материалы!$C$9:$C$19,[3]материалы!$E$9:$F$19,[3]материалы!$A$9:$A$19,[3]материалы!$B$21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#REF!,#REF!,#REF!,#REF!,#REF!,#REF!</definedName>
    <definedName name="SCOPE_PROT11">#REF!,#REF!,#REF!,#REF!</definedName>
    <definedName name="SCOPE_PROT12">#REF!,#REF!,#REF!</definedName>
    <definedName name="SCOPE_PROT13">#REF!,#REF!,P1_SCOPE_PROT13,P2_SCOPE_PROT13</definedName>
    <definedName name="SCOPE_PROT14">#REF!,#REF!,#REF!,P1_SCOPE_PROT14,P2_SCOPE_PROT14,P3_SCOPE_PROT14,P4_SCOPE_PROT14</definedName>
    <definedName name="SCOPE_PROT15">#REF!,#REF!</definedName>
    <definedName name="SCOPE_PROT16">#REF!,#REF!,#REF!,P1_SCOPE_PROT16</definedName>
    <definedName name="SCOPE_PROT17">#REF!</definedName>
    <definedName name="SCOPE_PROT18">#REF!,#REF!,#REF!</definedName>
    <definedName name="SCOPE_PROT19">#REF!,#REF!,#REF!</definedName>
    <definedName name="SCOPE_PROT2">P1_SCOPE_PROT2,P2_SCOPE_PROT2,P3_SCOPE_PROT2,P4_SCOPE_PROT2,P5_SCOPE_PROT2</definedName>
    <definedName name="SCOPE_PROT20">#REF!,#REF!,#REF!,#REF!</definedName>
    <definedName name="SCOPE_PROT21">#REF!,#REF!,#REF!,#REF!,#REF!,#REF!,#REF!,#REF!</definedName>
    <definedName name="SCOPE_PROT22">#REF!,#REF!,#REF!,#REF!,P1_SCOPE_PROT22,P2_SCOPE_PROT22</definedName>
    <definedName name="SCOPE_PROT23">#REF!,#REF!,#REF!,#REF!,#REF!</definedName>
    <definedName name="SCOPE_PROT24">#REF!,#REF!,#REF!,#REF!,#REF!</definedName>
    <definedName name="SCOPE_PROT25">#REF!,#REF!,#REF!,#REF!,#REF!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#REF!,#REF!,#REF!,#REF!</definedName>
    <definedName name="SCOPE_PROT3">#REF!,#REF!,#REF!</definedName>
    <definedName name="SCOPE_PROT30">#REF!</definedName>
    <definedName name="SCOPE_PROT31">'[8] НВВ содержание'!#REF!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#REF!,#REF!,#REF!</definedName>
    <definedName name="SCOPE_PROT7">#REF!,#REF!,#REF!,#REF!,#REF!</definedName>
    <definedName name="SCOPE_PROT8">#REF!,P1_SCOPE_PROT8,P2_SCOPE_PROT8,P3_SCOPE_PROT8,P4_SCOPE_PROT8,P5_SCOPE_PROT8,P6_SCOPE_PROT8</definedName>
    <definedName name="SCOPE_PROT9">#REF!</definedName>
    <definedName name="SCOPE_SV_PRT">P1_SCOPE_SV_PRT,P2_SCOPE_SV_PRT,P3_SCOPE_SV_PRT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>P1_T2_DiapProt,P2_T2_DiapProt</definedName>
    <definedName name="T3?L1.4.1">#REF!</definedName>
    <definedName name="T3?L1.5.1">#REF!</definedName>
    <definedName name="T6_Protect">P1_T6_Protect,P2_T6_Protect</definedName>
    <definedName name="temp">#N/A</definedName>
    <definedName name="test">#N/A</definedName>
    <definedName name="test2">#N/A</definedName>
    <definedName name="TOTAL">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bh">#N/A</definedName>
    <definedName name="version">[1]Инструкция!$B$2</definedName>
    <definedName name="vvvv" localSheetId="0" hidden="1">#REF!,#REF!,#REF!,#REF!,#REF!,#REF!,#REF!,#REF!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>#N/A</definedName>
    <definedName name="xdgfg">#N/A</definedName>
    <definedName name="Years">[1]TEHSHEET!$E$2:$E$8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а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йПериод">[9]Заголовок!$B$15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в">#N/A</definedName>
    <definedName name="В_В">#REF!</definedName>
    <definedName name="В_Т">#REF!</definedName>
    <definedName name="В_Э">#REF!</definedName>
    <definedName name="в23ё">#N/A</definedName>
    <definedName name="ва">#N/A</definedName>
    <definedName name="ВАЛОВЫЙ">#REF!</definedName>
    <definedName name="вв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>[0]!USD/1.701</definedName>
    <definedName name="ГР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#N/A</definedName>
    <definedName name="ж">#N/A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>#N/A</definedName>
    <definedName name="Зин">#N/A</definedName>
    <definedName name="ЗП1">[10]Лист13!$A$2</definedName>
    <definedName name="ЗП2">[10]Лист13!$B$2</definedName>
    <definedName name="ЗП3">[10]Лист13!$C$2</definedName>
    <definedName name="ЗП4">[10]Лист13!$D$2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июль">#REF!</definedName>
    <definedName name="ИЮН_РУБ">#REF!</definedName>
    <definedName name="ИЮН_ТОН">#REF!</definedName>
    <definedName name="июнь">#REF!</definedName>
    <definedName name="й">P1_SCOPE_16_PRT,P2_SCOPE_16_PRT</definedName>
    <definedName name="й1">#N/A</definedName>
    <definedName name="йй">#N/A</definedName>
    <definedName name="йй1">#N/A</definedName>
    <definedName name="ййййййййййййй">#N/A</definedName>
    <definedName name="ЙЦУ">#REF!</definedName>
    <definedName name="К_СЫР">#REF!</definedName>
    <definedName name="к1">#N/A</definedName>
    <definedName name="К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>#N/A</definedName>
    <definedName name="ке2">#N/A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>#N/A</definedName>
    <definedName name="лавплм">#N/A</definedName>
    <definedName name="лдо">#N/A</definedName>
    <definedName name="м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>#N/A</definedName>
    <definedName name="Мет_собс">#REF!</definedName>
    <definedName name="Мет_ЭЛЦ3">#REF!</definedName>
    <definedName name="МнНДС">#REF!</definedName>
    <definedName name="мрпоп">P1_SCOPE_16_PRT,P2_SCOPE_16_PRT</definedName>
    <definedName name="мс">#N/A</definedName>
    <definedName name="мым">#N/A</definedName>
    <definedName name="мым2">#N/A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'[8] НВВ содержание'!#REF!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>#N/A</definedName>
    <definedName name="об_эксп">#REF!</definedName>
    <definedName name="_xlnm.Print_Area" localSheetId="0">'Баланс энергии'!$A$1:$AT$31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'[9]6'!$C$15</definedName>
    <definedName name="ОтпускЭлектроэнергииИтогоРег">'[9]6'!$C$24</definedName>
    <definedName name="п">#N/A</definedName>
    <definedName name="П_УГ">#REF!</definedName>
    <definedName name="П_ЦЕМ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[9]Заголовок!$B$14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P5_SCOPE_PER_PRT,P6_SCOPE_PER_PRT,P7_SCOPE_PER_PRT,P8_SCOPE_PER_PRT</definedName>
    <definedName name="работы">#REF!</definedName>
    <definedName name="расшифровка">#REF!</definedName>
    <definedName name="ремонты2">#N/A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>#N/A</definedName>
    <definedName name="сссс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х">#N/A</definedName>
    <definedName name="ХЛ_Н">#REF!</definedName>
    <definedName name="хххх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>#N/A</definedName>
    <definedName name="ч">#N/A</definedName>
    <definedName name="четвертый">#REF!</definedName>
    <definedName name="ш">#N/A</definedName>
    <definedName name="ШТАНГИ">#REF!</definedName>
    <definedName name="щ">#N/A</definedName>
    <definedName name="ъ">#REF!</definedName>
    <definedName name="ы">#N/A</definedName>
    <definedName name="ыв">#N/A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>#N/A</definedName>
    <definedName name="ю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я">#N/A</definedName>
    <definedName name="ЯНВ_РУБ">#REF!</definedName>
    <definedName name="ЯНВ_ТОН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/>
  <c r="AQ26"/>
  <c r="AL26"/>
  <c r="AG26"/>
  <c r="Y26"/>
  <c r="AD26" s="1"/>
  <c r="AB26" s="1"/>
  <c r="R26"/>
  <c r="M26"/>
  <c r="H26"/>
  <c r="C26"/>
  <c r="AQ25"/>
  <c r="AL25"/>
  <c r="AG25"/>
  <c r="AB25"/>
  <c r="W25"/>
  <c r="R25"/>
  <c r="M25"/>
  <c r="H25"/>
  <c r="C25"/>
  <c r="AQ24"/>
  <c r="AL24"/>
  <c r="AG24"/>
  <c r="Z24"/>
  <c r="AE24" s="1"/>
  <c r="AE22" s="1"/>
  <c r="Y24"/>
  <c r="AD24" s="1"/>
  <c r="R24"/>
  <c r="M24"/>
  <c r="K24"/>
  <c r="H24" s="1"/>
  <c r="C24"/>
  <c r="AQ23"/>
  <c r="AL23"/>
  <c r="AG23"/>
  <c r="Y23"/>
  <c r="AD23" s="1"/>
  <c r="R23"/>
  <c r="M23"/>
  <c r="H23"/>
  <c r="C23"/>
  <c r="AU22"/>
  <c r="AT22"/>
  <c r="AS22"/>
  <c r="AR22"/>
  <c r="AQ22"/>
  <c r="AP22"/>
  <c r="AO22"/>
  <c r="AN22"/>
  <c r="AM22"/>
  <c r="AL22" s="1"/>
  <c r="AK22"/>
  <c r="AJ22"/>
  <c r="AI22"/>
  <c r="AH22"/>
  <c r="AG22"/>
  <c r="AF22"/>
  <c r="AC22"/>
  <c r="AA22"/>
  <c r="Z22"/>
  <c r="Y22"/>
  <c r="X22"/>
  <c r="V22"/>
  <c r="U22"/>
  <c r="T22"/>
  <c r="S22"/>
  <c r="Q22"/>
  <c r="M22" s="1"/>
  <c r="P22"/>
  <c r="O22"/>
  <c r="N22"/>
  <c r="L22"/>
  <c r="K22"/>
  <c r="J22"/>
  <c r="I22"/>
  <c r="H22" s="1"/>
  <c r="G22"/>
  <c r="F22"/>
  <c r="C22" s="1"/>
  <c r="E22"/>
  <c r="D22"/>
  <c r="AQ21"/>
  <c r="AL21"/>
  <c r="AG21"/>
  <c r="AB21"/>
  <c r="W21"/>
  <c r="R21"/>
  <c r="M21"/>
  <c r="H21"/>
  <c r="C21"/>
  <c r="Y20"/>
  <c r="AD20" s="1"/>
  <c r="AQ18"/>
  <c r="AL18"/>
  <c r="AG18"/>
  <c r="AB18"/>
  <c r="W18"/>
  <c r="R18"/>
  <c r="M18"/>
  <c r="H18"/>
  <c r="C18"/>
  <c r="AQ17"/>
  <c r="AL17"/>
  <c r="AG17"/>
  <c r="Y17"/>
  <c r="AD17" s="1"/>
  <c r="AB17" s="1"/>
  <c r="W17"/>
  <c r="R17"/>
  <c r="M17"/>
  <c r="H17"/>
  <c r="C17"/>
  <c r="AQ16"/>
  <c r="AL16"/>
  <c r="AG16"/>
  <c r="AB16"/>
  <c r="W16"/>
  <c r="R16"/>
  <c r="M16"/>
  <c r="H16"/>
  <c r="C16"/>
  <c r="AQ15"/>
  <c r="AL15"/>
  <c r="AG15"/>
  <c r="AB15"/>
  <c r="W15"/>
  <c r="R15"/>
  <c r="M15"/>
  <c r="H15"/>
  <c r="C15"/>
  <c r="AS10"/>
  <c r="AN10"/>
  <c r="AI10"/>
  <c r="AD10"/>
  <c r="Y10"/>
  <c r="T10"/>
  <c r="O10"/>
  <c r="J10"/>
  <c r="E10"/>
  <c r="AS9"/>
  <c r="AR9"/>
  <c r="AN9"/>
  <c r="AN19" s="1"/>
  <c r="AM9"/>
  <c r="AI9"/>
  <c r="AH9"/>
  <c r="AD9"/>
  <c r="AC9"/>
  <c r="Y9"/>
  <c r="X9"/>
  <c r="T9"/>
  <c r="S9"/>
  <c r="O9"/>
  <c r="N9"/>
  <c r="J9"/>
  <c r="I9"/>
  <c r="E9"/>
  <c r="D9"/>
  <c r="H4"/>
  <c r="W22" l="1"/>
  <c r="AB24"/>
  <c r="R22"/>
  <c r="D19"/>
  <c r="F12" s="1"/>
  <c r="J19"/>
  <c r="K13"/>
  <c r="J27" s="1"/>
  <c r="N19"/>
  <c r="P12"/>
  <c r="T19"/>
  <c r="U13"/>
  <c r="T27" s="1"/>
  <c r="X19"/>
  <c r="Z12"/>
  <c r="AD19"/>
  <c r="AB23"/>
  <c r="AD22"/>
  <c r="AE13" s="1"/>
  <c r="AD27" s="1"/>
  <c r="E19"/>
  <c r="I19"/>
  <c r="O19"/>
  <c r="P13"/>
  <c r="O27" s="1"/>
  <c r="S19"/>
  <c r="Y19"/>
  <c r="Z13"/>
  <c r="Y27" s="1"/>
  <c r="AC19"/>
  <c r="AB22"/>
  <c r="AT13"/>
  <c r="AI19"/>
  <c r="AM19"/>
  <c r="AS19"/>
  <c r="AS27" s="1"/>
  <c r="W23"/>
  <c r="W24"/>
  <c r="W26"/>
  <c r="AJ12"/>
  <c r="AO13"/>
  <c r="AN27" s="1"/>
  <c r="AH19"/>
  <c r="AR19"/>
  <c r="AT12" s="1"/>
  <c r="AT10" s="1"/>
  <c r="AT9" s="1"/>
  <c r="AT19" l="1"/>
  <c r="AJ13"/>
  <c r="AI27" s="1"/>
  <c r="AE12"/>
  <c r="AE10" s="1"/>
  <c r="AE9" s="1"/>
  <c r="U12"/>
  <c r="U10" s="1"/>
  <c r="U9" s="1"/>
  <c r="K12"/>
  <c r="K10" s="1"/>
  <c r="K9" s="1"/>
  <c r="AJ10"/>
  <c r="AJ9" s="1"/>
  <c r="AO12"/>
  <c r="AO10" s="1"/>
  <c r="AO9" s="1"/>
  <c r="AR27"/>
  <c r="AH27"/>
  <c r="F13"/>
  <c r="E27" s="1"/>
  <c r="Z10"/>
  <c r="Z9" s="1"/>
  <c r="X27"/>
  <c r="P10"/>
  <c r="P9" s="1"/>
  <c r="N27"/>
  <c r="F10"/>
  <c r="F9" s="1"/>
  <c r="D27"/>
  <c r="F19" l="1"/>
  <c r="P19"/>
  <c r="Q14" s="1"/>
  <c r="Q10" s="1"/>
  <c r="Q9" s="1"/>
  <c r="Z19"/>
  <c r="K19"/>
  <c r="L14"/>
  <c r="L10" s="1"/>
  <c r="L9" s="1"/>
  <c r="AE19"/>
  <c r="AC27"/>
  <c r="AU14"/>
  <c r="AU10" s="1"/>
  <c r="AU9" s="1"/>
  <c r="S27"/>
  <c r="AO19"/>
  <c r="AJ19"/>
  <c r="AK14"/>
  <c r="AK10" s="1"/>
  <c r="AK9" s="1"/>
  <c r="U19"/>
  <c r="I27"/>
  <c r="AM27"/>
  <c r="V14" l="1"/>
  <c r="V10" s="1"/>
  <c r="V9" s="1"/>
  <c r="AP14"/>
  <c r="AP10" s="1"/>
  <c r="AP9" s="1"/>
  <c r="AO27"/>
  <c r="AU19"/>
  <c r="AQ19" s="1"/>
  <c r="AQ9" s="1"/>
  <c r="AQ20" s="1"/>
  <c r="AF14"/>
  <c r="AF10" s="1"/>
  <c r="AF9" s="1"/>
  <c r="AA14"/>
  <c r="AA10" s="1"/>
  <c r="AA9" s="1"/>
  <c r="G14"/>
  <c r="G10" s="1"/>
  <c r="G9" s="1"/>
  <c r="AK19"/>
  <c r="AG19" s="1"/>
  <c r="AG9" s="1"/>
  <c r="AG20" s="1"/>
  <c r="AJ27"/>
  <c r="L19"/>
  <c r="L27" s="1"/>
  <c r="K27"/>
  <c r="Q19"/>
  <c r="M19" s="1"/>
  <c r="M9" s="1"/>
  <c r="M20" s="1"/>
  <c r="P27"/>
  <c r="AT27"/>
  <c r="Q27" l="1"/>
  <c r="AK27"/>
  <c r="H19"/>
  <c r="H9" s="1"/>
  <c r="H20" s="1"/>
  <c r="V19"/>
  <c r="R19" s="1"/>
  <c r="R9" s="1"/>
  <c r="R20" s="1"/>
  <c r="AE27"/>
  <c r="G19"/>
  <c r="C19" s="1"/>
  <c r="C9" s="1"/>
  <c r="C20" s="1"/>
  <c r="AA19"/>
  <c r="W19" s="1"/>
  <c r="W9" s="1"/>
  <c r="W20" s="1"/>
  <c r="AF19"/>
  <c r="AB19" s="1"/>
  <c r="AB9" s="1"/>
  <c r="AB20" s="1"/>
  <c r="AU27"/>
  <c r="AP19"/>
  <c r="AL19" s="1"/>
  <c r="AL9" s="1"/>
  <c r="AL20" s="1"/>
  <c r="U27"/>
  <c r="F27"/>
  <c r="Z27"/>
  <c r="AF27" l="1"/>
  <c r="AP27"/>
  <c r="AA27"/>
  <c r="G27"/>
  <c r="V27"/>
</calcChain>
</file>

<file path=xl/sharedStrings.xml><?xml version="1.0" encoding="utf-8"?>
<sst xmlns="http://schemas.openxmlformats.org/spreadsheetml/2006/main" count="240" uniqueCount="54">
  <si>
    <t>Заполняется в тыс. кВт.ч. !</t>
  </si>
  <si>
    <t>тыс. кВт.ч.</t>
  </si>
  <si>
    <t>Баланс электрической энергии по сетям ВН, СН1, СН2, и НН</t>
  </si>
  <si>
    <t>№ п.п.</t>
  </si>
  <si>
    <t>Показатели</t>
  </si>
  <si>
    <t>Принято регулирующим органом на 2018 год</t>
  </si>
  <si>
    <t>Факт за 2018 год</t>
  </si>
  <si>
    <t>Принято регулирующим органом на 2019 год</t>
  </si>
  <si>
    <t>По данным организации на 2020 год</t>
  </si>
  <si>
    <t>По данным организации на 1 полугодие 2020 года</t>
  </si>
  <si>
    <t>По данным организации на 2 полугодие 2020 года</t>
  </si>
  <si>
    <t>По данным экспертов на 2020 год</t>
  </si>
  <si>
    <t>По данным экспертов  на 1 полугодие 2020 года</t>
  </si>
  <si>
    <t>По данным экспертов на 2 полугодие 2020 года</t>
  </si>
  <si>
    <t>Всего</t>
  </si>
  <si>
    <t>ВН</t>
  </si>
  <si>
    <t>СН1</t>
  </si>
  <si>
    <t>СН2</t>
  </si>
  <si>
    <t>НН</t>
  </si>
  <si>
    <t>1.</t>
  </si>
  <si>
    <t xml:space="preserve">Поступление эл.энергии в сеть , ВСЕГО </t>
  </si>
  <si>
    <t>1.1.</t>
  </si>
  <si>
    <t>из смежной сети, всего</t>
  </si>
  <si>
    <t>х</t>
  </si>
  <si>
    <t xml:space="preserve">    в том числе из сети</t>
  </si>
  <si>
    <t>1.1.1.</t>
  </si>
  <si>
    <t>1.1.2.</t>
  </si>
  <si>
    <t>1.1.3.</t>
  </si>
  <si>
    <t>1.2.</t>
  </si>
  <si>
    <t>от электростанций</t>
  </si>
  <si>
    <t>1.3.</t>
  </si>
  <si>
    <t>от ОАО "ФСК ЕЭС"</t>
  </si>
  <si>
    <t>1.4.</t>
  </si>
  <si>
    <t xml:space="preserve">от филиала "Владимирэнерго" ОАО "МРСК Центра и Приволжья" </t>
  </si>
  <si>
    <t>1.5.</t>
  </si>
  <si>
    <t>от других сетевых организаций</t>
  </si>
  <si>
    <t>2.</t>
  </si>
  <si>
    <t xml:space="preserve">Потери электроэнергии в сети </t>
  </si>
  <si>
    <t>2.1.</t>
  </si>
  <si>
    <t>то же в % (п.2./п.1.)</t>
  </si>
  <si>
    <t>3.</t>
  </si>
  <si>
    <t>Расход электроэнергии на производственные и хознужды</t>
  </si>
  <si>
    <t>4.</t>
  </si>
  <si>
    <t xml:space="preserve">Полезный отпуск из сети </t>
  </si>
  <si>
    <t>4.1.</t>
  </si>
  <si>
    <t>собственное потребление</t>
  </si>
  <si>
    <t>4.2.</t>
  </si>
  <si>
    <t>потребителям, присоединенным к сети</t>
  </si>
  <si>
    <t>4.3.</t>
  </si>
  <si>
    <t xml:space="preserve">переток в филиал "Владимирэнерго" ОАО "МРСК Центра и Приволжья" </t>
  </si>
  <si>
    <t>4.4.</t>
  </si>
  <si>
    <t>переток в другие сетевые организации</t>
  </si>
  <si>
    <t>Проверка</t>
  </si>
  <si>
    <t>Руководитель организации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</si>
</sst>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_-* #,##0.00_р_._-;\-* #,##0.00_р_._-;_-* &quot;-&quot;??_р_._-;_-@_-"/>
    <numFmt numFmtId="166" formatCode="#,##0.0"/>
  </numFmts>
  <fonts count="11">
    <font>
      <sz val="10"/>
      <name val="Arial Cyr"/>
      <charset val="204"/>
    </font>
    <font>
      <sz val="10"/>
      <name val="Arial Cyr"/>
      <charset val="204"/>
    </font>
    <font>
      <b/>
      <sz val="14"/>
      <color rgb="FF00B0F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Franklin Gothic Medium"/>
      <family val="2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5" fillId="0" borderId="0" applyBorder="0">
      <alignment horizontal="center" vertical="center" wrapText="1"/>
    </xf>
    <xf numFmtId="0" fontId="7" fillId="0" borderId="1" applyBorder="0">
      <alignment horizontal="center" vertical="center" wrapText="1"/>
    </xf>
    <xf numFmtId="4" fontId="10" fillId="2" borderId="0" applyFont="0" applyBorder="0">
      <alignment horizontal="right"/>
    </xf>
    <xf numFmtId="4" fontId="10" fillId="3" borderId="19" applyBorder="0">
      <alignment horizontal="right"/>
    </xf>
  </cellStyleXfs>
  <cellXfs count="66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8" fillId="0" borderId="7" xfId="3" applyFont="1" applyBorder="1" applyProtection="1">
      <alignment horizontal="center" vertical="center" wrapText="1"/>
      <protection locked="0"/>
    </xf>
    <xf numFmtId="0" fontId="8" fillId="0" borderId="9" xfId="3" applyFont="1" applyBorder="1" applyProtection="1">
      <alignment horizontal="center" vertical="center" wrapText="1"/>
      <protection locked="0"/>
    </xf>
    <xf numFmtId="0" fontId="8" fillId="0" borderId="10" xfId="3" applyFont="1" applyBorder="1" applyProtection="1">
      <alignment horizontal="center" vertical="center" wrapText="1"/>
      <protection locked="0"/>
    </xf>
    <xf numFmtId="0" fontId="9" fillId="0" borderId="11" xfId="3" applyFont="1" applyBorder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center" vertical="center" wrapText="1"/>
      <protection locked="0"/>
    </xf>
    <xf numFmtId="0" fontId="9" fillId="0" borderId="13" xfId="3" applyFont="1" applyBorder="1" applyProtection="1">
      <alignment horizontal="center" vertical="center" wrapText="1"/>
      <protection locked="0"/>
    </xf>
    <xf numFmtId="0" fontId="9" fillId="0" borderId="14" xfId="3" applyFont="1" applyBorder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4" fontId="4" fillId="2" borderId="2" xfId="4" applyNumberFormat="1" applyFont="1" applyBorder="1" applyProtection="1">
      <alignment horizontal="right"/>
    </xf>
    <xf numFmtId="4" fontId="4" fillId="2" borderId="15" xfId="4" applyNumberFormat="1" applyFont="1" applyBorder="1" applyProtection="1">
      <alignment horizontal="right"/>
    </xf>
    <xf numFmtId="4" fontId="4" fillId="2" borderId="16" xfId="4" applyNumberFormat="1" applyFont="1" applyBorder="1" applyProtection="1">
      <alignment horizontal="right"/>
    </xf>
    <xf numFmtId="0" fontId="4" fillId="0" borderId="17" xfId="0" applyFont="1" applyBorder="1" applyProtection="1">
      <protection locked="0"/>
    </xf>
    <xf numFmtId="0" fontId="4" fillId="0" borderId="18" xfId="0" applyFont="1" applyBorder="1" applyAlignment="1" applyProtection="1">
      <alignment vertical="top" wrapText="1"/>
      <protection locked="0"/>
    </xf>
    <xf numFmtId="4" fontId="4" fillId="0" borderId="17" xfId="0" applyNumberFormat="1" applyFont="1" applyBorder="1" applyAlignment="1" applyProtection="1">
      <alignment horizontal="center"/>
      <protection locked="0"/>
    </xf>
    <xf numFmtId="4" fontId="4" fillId="0" borderId="19" xfId="4" applyNumberFormat="1" applyFont="1" applyFill="1" applyBorder="1" applyAlignment="1" applyProtection="1">
      <alignment horizontal="center"/>
      <protection locked="0"/>
    </xf>
    <xf numFmtId="4" fontId="4" fillId="2" borderId="19" xfId="4" applyNumberFormat="1" applyFont="1" applyBorder="1" applyProtection="1">
      <alignment horizontal="right"/>
    </xf>
    <xf numFmtId="4" fontId="4" fillId="2" borderId="20" xfId="4" applyNumberFormat="1" applyFont="1" applyBorder="1" applyProtection="1">
      <alignment horizontal="right"/>
    </xf>
    <xf numFmtId="4" fontId="4" fillId="0" borderId="19" xfId="0" applyNumberFormat="1" applyFont="1" applyBorder="1" applyAlignment="1" applyProtection="1">
      <alignment horizontal="center"/>
      <protection locked="0"/>
    </xf>
    <xf numFmtId="4" fontId="4" fillId="0" borderId="20" xfId="0" applyNumberFormat="1" applyFont="1" applyBorder="1" applyAlignment="1" applyProtection="1">
      <alignment horizontal="center"/>
      <protection locked="0"/>
    </xf>
    <xf numFmtId="4" fontId="4" fillId="0" borderId="19" xfId="5" applyNumberFormat="1" applyFont="1" applyFill="1" applyBorder="1" applyAlignment="1" applyProtection="1">
      <alignment horizontal="center"/>
      <protection locked="0"/>
    </xf>
    <xf numFmtId="4" fontId="4" fillId="3" borderId="19" xfId="5" applyNumberFormat="1" applyFont="1" applyBorder="1" applyProtection="1">
      <alignment horizontal="right"/>
      <protection locked="0"/>
    </xf>
    <xf numFmtId="4" fontId="4" fillId="2" borderId="19" xfId="5" applyNumberFormat="1" applyFont="1" applyFill="1" applyBorder="1" applyProtection="1">
      <alignment horizontal="right"/>
    </xf>
    <xf numFmtId="4" fontId="4" fillId="3" borderId="20" xfId="5" applyNumberFormat="1" applyFont="1" applyFill="1" applyBorder="1" applyProtection="1">
      <alignment horizontal="right"/>
      <protection locked="0"/>
    </xf>
    <xf numFmtId="4" fontId="4" fillId="3" borderId="19" xfId="5" applyNumberFormat="1" applyFont="1" applyFill="1" applyBorder="1" applyProtection="1">
      <alignment horizontal="right"/>
      <protection locked="0"/>
    </xf>
    <xf numFmtId="4" fontId="4" fillId="2" borderId="20" xfId="5" applyNumberFormat="1" applyFont="1" applyFill="1" applyBorder="1" applyProtection="1">
      <alignment horizontal="right"/>
    </xf>
    <xf numFmtId="4" fontId="4" fillId="2" borderId="17" xfId="4" applyNumberFormat="1" applyFont="1" applyBorder="1" applyProtection="1">
      <alignment horizontal="right"/>
    </xf>
    <xf numFmtId="4" fontId="4" fillId="3" borderId="19" xfId="5" applyNumberFormat="1" applyFont="1" applyFill="1" applyBorder="1" applyAlignment="1" applyProtection="1">
      <alignment horizontal="center"/>
      <protection locked="0"/>
    </xf>
    <xf numFmtId="4" fontId="4" fillId="3" borderId="19" xfId="4" applyNumberFormat="1" applyFont="1" applyFill="1" applyBorder="1" applyProtection="1">
      <alignment horizontal="right"/>
      <protection locked="0"/>
    </xf>
    <xf numFmtId="4" fontId="4" fillId="3" borderId="20" xfId="4" applyNumberFormat="1" applyFont="1" applyFill="1" applyBorder="1" applyProtection="1">
      <alignment horizontal="right"/>
      <protection locked="0"/>
    </xf>
    <xf numFmtId="0" fontId="4" fillId="0" borderId="17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14" fontId="4" fillId="0" borderId="17" xfId="0" applyNumberFormat="1" applyFont="1" applyFill="1" applyBorder="1" applyProtection="1">
      <protection locked="0"/>
    </xf>
    <xf numFmtId="4" fontId="4" fillId="3" borderId="20" xfId="5" applyNumberFormat="1" applyFont="1" applyBorder="1" applyProtection="1">
      <alignment horizontal="right"/>
      <protection locked="0"/>
    </xf>
    <xf numFmtId="0" fontId="4" fillId="0" borderId="7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vertical="top" wrapText="1"/>
      <protection locked="0"/>
    </xf>
    <xf numFmtId="4" fontId="4" fillId="2" borderId="7" xfId="4" applyNumberFormat="1" applyFont="1" applyBorder="1" applyProtection="1">
      <alignment horizontal="right"/>
    </xf>
    <xf numFmtId="4" fontId="4" fillId="3" borderId="9" xfId="5" applyNumberFormat="1" applyFont="1" applyBorder="1" applyProtection="1">
      <alignment horizontal="right"/>
      <protection locked="0"/>
    </xf>
    <xf numFmtId="4" fontId="4" fillId="3" borderId="10" xfId="5" applyNumberFormat="1" applyFont="1" applyBorder="1" applyProtection="1">
      <alignment horizontal="right"/>
      <protection locked="0"/>
    </xf>
    <xf numFmtId="0" fontId="4" fillId="0" borderId="11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vertical="top" wrapText="1"/>
      <protection locked="0"/>
    </xf>
    <xf numFmtId="164" fontId="4" fillId="0" borderId="11" xfId="4" applyNumberFormat="1" applyFont="1" applyFill="1" applyBorder="1" applyProtection="1">
      <alignment horizontal="right"/>
    </xf>
    <xf numFmtId="166" fontId="3" fillId="0" borderId="13" xfId="1" applyNumberFormat="1" applyFont="1" applyBorder="1" applyAlignment="1" applyProtection="1">
      <alignment vertical="top"/>
    </xf>
    <xf numFmtId="166" fontId="3" fillId="0" borderId="14" xfId="1" applyNumberFormat="1" applyFont="1" applyBorder="1" applyAlignment="1" applyProtection="1">
      <alignment vertical="top"/>
    </xf>
    <xf numFmtId="166" fontId="4" fillId="0" borderId="11" xfId="4" applyNumberFormat="1" applyFont="1" applyFill="1" applyBorder="1" applyProtection="1">
      <alignment horizontal="right"/>
    </xf>
    <xf numFmtId="0" fontId="4" fillId="0" borderId="0" xfId="0" applyFont="1" applyFill="1" applyProtection="1">
      <protection locked="0"/>
    </xf>
    <xf numFmtId="0" fontId="8" fillId="0" borderId="4" xfId="3" applyFont="1" applyFill="1" applyBorder="1" applyAlignment="1" applyProtection="1">
      <alignment horizontal="center" vertical="center"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6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8" fillId="0" borderId="2" xfId="3" applyFont="1" applyBorder="1" applyProtection="1">
      <alignment horizontal="center" vertical="center" wrapText="1"/>
      <protection locked="0"/>
    </xf>
    <xf numFmtId="0" fontId="8" fillId="0" borderId="7" xfId="3" applyFont="1" applyBorder="1" applyProtection="1">
      <alignment horizontal="center" vertical="center" wrapText="1"/>
      <protection locked="0"/>
    </xf>
    <xf numFmtId="0" fontId="8" fillId="0" borderId="3" xfId="3" applyFont="1" applyBorder="1" applyAlignment="1" applyProtection="1">
      <alignment horizontal="center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</cellXfs>
  <cellStyles count="6">
    <cellStyle name="Заголовок" xfId="2"/>
    <cellStyle name="ЗаголовокСтолбца" xfId="3"/>
    <cellStyle name="Значение" xfId="5"/>
    <cellStyle name="Обычный" xfId="0" builtinId="0"/>
    <cellStyle name="Финансовый" xfId="1" builtinId="3"/>
    <cellStyle name="Формула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EE.CALC.QUALITY.2.5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0;&#1054;&#1058;&#1051;&#1054;&#1042;&#1054;&#1049;%20&#1058;&#1040;&#1056;&#1048;&#1060;%202014\&#1069;&#1082;&#1089;&#1087;&#1077;&#1088;&#1090;&#1080;&#1079;&#1072;%202014%20&#1075;&#1086;&#1076;\&#1060;&#1086;&#1088;&#1084;&#1072;&#1090;&#1099;%20&#1085;&#1072;%202014%20&#1075;&#1086;&#1076;\&#1069;&#1083;&#1077;&#1082;&#1090;&#1088;&#1086;&#1085;&#1085;&#1099;&#1081;%20&#1092;&#1086;&#1088;&#1084;&#1072;&#1090;%20&#1085;&#1072;%202014%20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54;&#1053;&#1054;&#1057;&#1058;&#1056;&#1054;&#1049;%20&#1090;&#1072;&#1088;&#1080;&#1092;\&#1064;&#1072;&#1073;&#1083;&#1086;&#1085;%20&#1055;&#1057;&#1054;%202020-2024%20&#1052;&#1086;&#1085;&#1086;&#1089;&#1090;&#1088;&#108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&#1096;&#1072;&#1073;&#1083;&#1086;&#1085;&#1099;%20&#1045;&#1048;&#1040;&#1057;/PREDEL.PEREDACHA.LIM2014(v1.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0;&#1054;&#1058;&#1051;&#1054;&#1042;&#1054;&#1049;%20&#1058;&#1040;&#1056;&#1048;&#1060;%202018\&#1069;&#1082;&#1089;&#1087;&#1077;&#1088;&#1080;&#1079;&#1072;%202018%20&#1075;&#1086;&#1076;\&#1046;&#1077;&#1088;&#1077;&#1093;&#1086;&#1074;%202018\&#1050;&#1086;&#1089;&#1090;&#1077;&#1088;&#1077;&#1074;&#1089;&#1082;&#1080;&#1077;%20&#1043;&#1069;&#1057;\&#1050;&#1086;&#1089;&#1090;&#1077;&#1088;&#1077;&#1074;&#1086;%20201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  <row r="15">
          <cell r="F15" t="str">
            <v>Ордена "Знак Почета" ОАО "Сетка"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Заголовок"/>
      <sheetName val="6"/>
      <sheetName val="эл ст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Анкета"/>
      <sheetName val="Баланс энергии"/>
      <sheetName val="Баланс мощности"/>
      <sheetName val="УЕ ВЛЭП 2011-2014"/>
      <sheetName val="УЕ ТП 2011-2014"/>
      <sheetName val="Подконтрольные расходы"/>
      <sheetName val="Ввод выбытие ОС"/>
      <sheetName val="Расчет амортизации"/>
      <sheetName val="Амортизация по уровням напр-я"/>
      <sheetName val="Свод по амортизации"/>
      <sheetName val="Очисления на соц. нужды"/>
      <sheetName val="Сод.зданий и помещений"/>
      <sheetName val="Плата за землю"/>
      <sheetName val="Транспортный налог"/>
      <sheetName val="Налог на имущество"/>
      <sheetName val="Негативное воздействие на ОС"/>
      <sheetName val="Налог на прибыль"/>
      <sheetName val="Аренда имущества"/>
      <sheetName val="Услуги ФСК"/>
      <sheetName val="Прочие НР"/>
      <sheetName val=" КВЛ 2012-2014 "/>
      <sheetName val="Выпадающий доход"/>
      <sheetName val="Результаты деятельности орг-ии"/>
      <sheetName val="Корр. НР"/>
      <sheetName val="Корр. ПО"/>
      <sheetName val="Корр. ИП"/>
      <sheetName val="Корр. КНК"/>
      <sheetName val="НВВ на потери"/>
      <sheetName val="Долгосрочные параметры рег-я"/>
      <sheetName val="Смета общее НВВ"/>
      <sheetName val="TEHSHEET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5">
          <cell r="A15" t="str">
            <v>Добавить</v>
          </cell>
        </row>
        <row r="16">
          <cell r="A16" t="str">
            <v>Всего транспортный налог:</v>
          </cell>
          <cell r="B16" t="str">
            <v>х</v>
          </cell>
          <cell r="C16" t="str">
            <v>х</v>
          </cell>
          <cell r="E16" t="str">
            <v>х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 xml:space="preserve">                            Расходы на капитальные вложения на 2012 - 2014 годы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2">
          <cell r="A12" t="str">
            <v>Введите название</v>
          </cell>
        </row>
        <row r="15">
          <cell r="A15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Введите название</v>
          </cell>
        </row>
        <row r="18">
          <cell r="A18" t="str">
            <v>Введите название</v>
          </cell>
        </row>
        <row r="19">
          <cell r="A19" t="str">
            <v>Введите название</v>
          </cell>
        </row>
        <row r="22">
          <cell r="A22" t="str">
            <v>Введите название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5">
          <cell r="A25" t="str">
            <v>Введите название</v>
          </cell>
        </row>
        <row r="28">
          <cell r="A28" t="str">
            <v>Введите название</v>
          </cell>
        </row>
        <row r="29">
          <cell r="A29" t="str">
            <v>Введите название</v>
          </cell>
        </row>
        <row r="30">
          <cell r="A30" t="str">
            <v>Введите название</v>
          </cell>
        </row>
        <row r="31">
          <cell r="A31" t="str">
            <v>Введите название</v>
          </cell>
        </row>
        <row r="34">
          <cell r="A34" t="str">
            <v>Введите название</v>
          </cell>
        </row>
        <row r="35">
          <cell r="A35" t="str">
            <v>Введите название</v>
          </cell>
        </row>
        <row r="36">
          <cell r="A36" t="str">
            <v>Введите название</v>
          </cell>
        </row>
        <row r="37">
          <cell r="A37" t="str">
            <v>Введите название</v>
          </cell>
        </row>
        <row r="40">
          <cell r="A40" t="str">
            <v>Введите название</v>
          </cell>
        </row>
        <row r="41">
          <cell r="A41" t="str">
            <v>Введите название</v>
          </cell>
        </row>
        <row r="42">
          <cell r="A42" t="str">
            <v>Введите название</v>
          </cell>
        </row>
        <row r="43">
          <cell r="A43" t="str">
            <v>Введите название</v>
          </cell>
        </row>
        <row r="46">
          <cell r="A46" t="str">
            <v>Введите название</v>
          </cell>
        </row>
        <row r="47">
          <cell r="A47" t="str">
            <v>Введите название</v>
          </cell>
        </row>
        <row r="48">
          <cell r="A48" t="str">
            <v>Введите название</v>
          </cell>
        </row>
        <row r="49">
          <cell r="A49" t="str">
            <v>Введите название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Инф-я"/>
      <sheetName val="Соответствие критериям"/>
      <sheetName val="Баланс энергии"/>
      <sheetName val="Баланс энергии (транзит)"/>
      <sheetName val="Баланс мощности"/>
      <sheetName val="УЕ ВЛЭП  2017-2024"/>
      <sheetName val="УЕ ТП 2017-2024"/>
      <sheetName val="Подконтрольные расходы"/>
      <sheetName val="материалы"/>
      <sheetName val="план ремонтов"/>
      <sheetName val="Сводная ремонт"/>
      <sheetName val="П.1.16. оплата труда ОПР"/>
      <sheetName val="Цеховые расходы"/>
      <sheetName val="Общеэксплуатационные расходы "/>
      <sheetName val="Др проч"/>
      <sheetName val="Расходы по кол дог"/>
      <sheetName val="Расчет аморт. max срок "/>
      <sheetName val="Ввод выбытие ОС  "/>
      <sheetName val="Свод по амортизации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. на окр. среду "/>
      <sheetName val="Услуги ФСК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ПО"/>
      <sheetName val="Корр.НВВ"/>
      <sheetName val="Корр. НР"/>
      <sheetName val="Корр. ИП"/>
      <sheetName val="НВВ для шаблона ЕИАС предел"/>
      <sheetName val="НВВ для шаблона ЕИАС отчет"/>
      <sheetName val="НВВ по данным экспертов"/>
      <sheetName val="Корр. КНК"/>
      <sheetName val=" НВВ содержание"/>
      <sheetName val="НВВ на потери"/>
      <sheetName val="Смета общая НВВ (эксперты)"/>
      <sheetName val="НВВ по данным предпр."/>
      <sheetName val="Смета общая НВВ (предпр)"/>
      <sheetName val="Тарифы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долг. параметры"/>
      <sheetName val="ОРЕХ"/>
    </sheetNames>
    <sheetDataSet>
      <sheetData sheetId="0">
        <row r="13">
          <cell r="C13" t="str">
            <v>ООО "МОНОСТРОЙ"</v>
          </cell>
        </row>
        <row r="21">
          <cell r="C21" t="str">
            <v>Чижов Олег Александрович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F13">
            <v>29137.5625</v>
          </cell>
          <cell r="H13">
            <v>30390.477687499999</v>
          </cell>
          <cell r="I13">
            <v>18294.750000000004</v>
          </cell>
        </row>
        <row r="15">
          <cell r="I15">
            <v>0.125</v>
          </cell>
        </row>
        <row r="16">
          <cell r="H16">
            <v>0</v>
          </cell>
        </row>
        <row r="18">
          <cell r="I18">
            <v>0</v>
          </cell>
        </row>
        <row r="21">
          <cell r="I21">
            <v>0.5</v>
          </cell>
        </row>
        <row r="22">
          <cell r="H22">
            <v>0</v>
          </cell>
        </row>
        <row r="27">
          <cell r="I27">
            <v>0.33</v>
          </cell>
        </row>
        <row r="32">
          <cell r="G32">
            <v>213.50042151504684</v>
          </cell>
        </row>
        <row r="33">
          <cell r="G33" t="str">
            <v>х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Инф-я"/>
      <sheetName val="Соответствие критериям"/>
      <sheetName val="Баланс энергии"/>
      <sheetName val="Баланс мощности"/>
      <sheetName val="УЕ ВЛЭП 2015-2018"/>
      <sheetName val="УЕ ТП 2015-2018"/>
      <sheetName val="Подконтрольные расходы"/>
      <sheetName val="Расчет аморт. max срок  (эксп)"/>
      <sheetName val="Ввод выбытие ОС  "/>
      <sheetName val="Расчет аморт. max срок "/>
      <sheetName val="Справка по ОС"/>
      <sheetName val="Свод по амортизации"/>
      <sheetName val="Отчислен во внебюдж фонд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ействие на ОС"/>
      <sheetName val="Услуги ФСК"/>
      <sheetName val="Прочие НР"/>
      <sheetName val=" КВЛ"/>
      <sheetName val="Выпадающий доход"/>
      <sheetName val="вып. ДЦТ"/>
      <sheetName val="Расчет выпадающих до 15 кВт экс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ПО"/>
      <sheetName val="Корр. НР"/>
      <sheetName val="Корр. ИП"/>
      <sheetName val="Корр. КНК"/>
      <sheetName val=" НВВ содержание"/>
      <sheetName val="НВВ по данным предпр."/>
      <sheetName val="НВВ по данным экспертов"/>
      <sheetName val="НВВ на потери"/>
      <sheetName val="НВВ для шаблона ЕИАС"/>
      <sheetName val="Таблица № 8.2. "/>
      <sheetName val="Тарифы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Выбор оценочного балла"/>
      <sheetName val="2016"/>
      <sheetName val="2017"/>
      <sheetName val="анализ бух баланса"/>
      <sheetName val="анализ"/>
    </sheetNames>
    <sheetDataSet>
      <sheetData sheetId="0" refreshError="1"/>
      <sheetData sheetId="1">
        <row r="9">
          <cell r="C9" t="str">
            <v>ООО «Костеревские городские электрические сети»</v>
          </cell>
        </row>
      </sheetData>
      <sheetData sheetId="2" refreshError="1"/>
      <sheetData sheetId="3">
        <row r="9">
          <cell r="C9">
            <v>52.018500000000003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7">
          <cell r="E47">
            <v>45185.227341184713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00B050"/>
  </sheetPr>
  <dimension ref="A1:AV29"/>
  <sheetViews>
    <sheetView tabSelected="1" view="pageBreakPreview" zoomScale="70" zoomScaleNormal="75" zoomScaleSheetLayoutView="70" workbookViewId="0">
      <pane xSplit="2" ySplit="7" topLeftCell="C14" activePane="bottomRight" state="frozen"/>
      <selection activeCell="AI24" sqref="AI24"/>
      <selection pane="topRight" activeCell="AI24" sqref="AI24"/>
      <selection pane="bottomLeft" activeCell="AI24" sqref="AI24"/>
      <selection pane="bottomRight" activeCell="P27" sqref="P27"/>
    </sheetView>
  </sheetViews>
  <sheetFormatPr defaultColWidth="9" defaultRowHeight="13.2" outlineLevelCol="1"/>
  <cols>
    <col min="1" max="1" width="6.88671875" style="2" customWidth="1"/>
    <col min="2" max="2" width="30.44140625" style="2" customWidth="1"/>
    <col min="3" max="3" width="10.33203125" style="2" customWidth="1"/>
    <col min="4" max="4" width="12" style="2" customWidth="1"/>
    <col min="5" max="5" width="10.109375" style="2" bestFit="1" customWidth="1"/>
    <col min="6" max="6" width="11.88671875" style="2" customWidth="1"/>
    <col min="7" max="7" width="13.44140625" style="2" bestFit="1" customWidth="1"/>
    <col min="8" max="32" width="11.5546875" style="2" customWidth="1"/>
    <col min="33" max="47" width="11.5546875" style="2" hidden="1" customWidth="1" outlineLevel="1"/>
    <col min="48" max="48" width="9" style="2" collapsed="1"/>
    <col min="49" max="226" width="9" style="2"/>
    <col min="227" max="227" width="6.88671875" style="2" customWidth="1"/>
    <col min="228" max="228" width="30.44140625" style="2" customWidth="1"/>
    <col min="229" max="229" width="10.33203125" style="2" customWidth="1"/>
    <col min="230" max="230" width="9.109375" style="2" customWidth="1"/>
    <col min="231" max="244" width="10.33203125" style="2" customWidth="1"/>
    <col min="245" max="245" width="9.109375" style="2" customWidth="1"/>
    <col min="246" max="263" width="10.33203125" style="2" customWidth="1"/>
    <col min="264" max="278" width="9" style="2"/>
    <col min="279" max="293" width="0" style="2" hidden="1" customWidth="1"/>
    <col min="294" max="482" width="9" style="2"/>
    <col min="483" max="483" width="6.88671875" style="2" customWidth="1"/>
    <col min="484" max="484" width="30.44140625" style="2" customWidth="1"/>
    <col min="485" max="485" width="10.33203125" style="2" customWidth="1"/>
    <col min="486" max="486" width="9.109375" style="2" customWidth="1"/>
    <col min="487" max="500" width="10.33203125" style="2" customWidth="1"/>
    <col min="501" max="501" width="9.109375" style="2" customWidth="1"/>
    <col min="502" max="519" width="10.33203125" style="2" customWidth="1"/>
    <col min="520" max="534" width="9" style="2"/>
    <col min="535" max="549" width="0" style="2" hidden="1" customWidth="1"/>
    <col min="550" max="738" width="9" style="2"/>
    <col min="739" max="739" width="6.88671875" style="2" customWidth="1"/>
    <col min="740" max="740" width="30.44140625" style="2" customWidth="1"/>
    <col min="741" max="741" width="10.33203125" style="2" customWidth="1"/>
    <col min="742" max="742" width="9.109375" style="2" customWidth="1"/>
    <col min="743" max="756" width="10.33203125" style="2" customWidth="1"/>
    <col min="757" max="757" width="9.109375" style="2" customWidth="1"/>
    <col min="758" max="775" width="10.33203125" style="2" customWidth="1"/>
    <col min="776" max="790" width="9" style="2"/>
    <col min="791" max="805" width="0" style="2" hidden="1" customWidth="1"/>
    <col min="806" max="994" width="9" style="2"/>
    <col min="995" max="995" width="6.88671875" style="2" customWidth="1"/>
    <col min="996" max="996" width="30.44140625" style="2" customWidth="1"/>
    <col min="997" max="997" width="10.33203125" style="2" customWidth="1"/>
    <col min="998" max="998" width="9.109375" style="2" customWidth="1"/>
    <col min="999" max="1012" width="10.33203125" style="2" customWidth="1"/>
    <col min="1013" max="1013" width="9.109375" style="2" customWidth="1"/>
    <col min="1014" max="1031" width="10.33203125" style="2" customWidth="1"/>
    <col min="1032" max="1046" width="9" style="2"/>
    <col min="1047" max="1061" width="0" style="2" hidden="1" customWidth="1"/>
    <col min="1062" max="1250" width="9" style="2"/>
    <col min="1251" max="1251" width="6.88671875" style="2" customWidth="1"/>
    <col min="1252" max="1252" width="30.44140625" style="2" customWidth="1"/>
    <col min="1253" max="1253" width="10.33203125" style="2" customWidth="1"/>
    <col min="1254" max="1254" width="9.109375" style="2" customWidth="1"/>
    <col min="1255" max="1268" width="10.33203125" style="2" customWidth="1"/>
    <col min="1269" max="1269" width="9.109375" style="2" customWidth="1"/>
    <col min="1270" max="1287" width="10.33203125" style="2" customWidth="1"/>
    <col min="1288" max="1302" width="9" style="2"/>
    <col min="1303" max="1317" width="0" style="2" hidden="1" customWidth="1"/>
    <col min="1318" max="1506" width="9" style="2"/>
    <col min="1507" max="1507" width="6.88671875" style="2" customWidth="1"/>
    <col min="1508" max="1508" width="30.44140625" style="2" customWidth="1"/>
    <col min="1509" max="1509" width="10.33203125" style="2" customWidth="1"/>
    <col min="1510" max="1510" width="9.109375" style="2" customWidth="1"/>
    <col min="1511" max="1524" width="10.33203125" style="2" customWidth="1"/>
    <col min="1525" max="1525" width="9.109375" style="2" customWidth="1"/>
    <col min="1526" max="1543" width="10.33203125" style="2" customWidth="1"/>
    <col min="1544" max="1558" width="9" style="2"/>
    <col min="1559" max="1573" width="0" style="2" hidden="1" customWidth="1"/>
    <col min="1574" max="1762" width="9" style="2"/>
    <col min="1763" max="1763" width="6.88671875" style="2" customWidth="1"/>
    <col min="1764" max="1764" width="30.44140625" style="2" customWidth="1"/>
    <col min="1765" max="1765" width="10.33203125" style="2" customWidth="1"/>
    <col min="1766" max="1766" width="9.109375" style="2" customWidth="1"/>
    <col min="1767" max="1780" width="10.33203125" style="2" customWidth="1"/>
    <col min="1781" max="1781" width="9.109375" style="2" customWidth="1"/>
    <col min="1782" max="1799" width="10.33203125" style="2" customWidth="1"/>
    <col min="1800" max="1814" width="9" style="2"/>
    <col min="1815" max="1829" width="0" style="2" hidden="1" customWidth="1"/>
    <col min="1830" max="2018" width="9" style="2"/>
    <col min="2019" max="2019" width="6.88671875" style="2" customWidth="1"/>
    <col min="2020" max="2020" width="30.44140625" style="2" customWidth="1"/>
    <col min="2021" max="2021" width="10.33203125" style="2" customWidth="1"/>
    <col min="2022" max="2022" width="9.109375" style="2" customWidth="1"/>
    <col min="2023" max="2036" width="10.33203125" style="2" customWidth="1"/>
    <col min="2037" max="2037" width="9.109375" style="2" customWidth="1"/>
    <col min="2038" max="2055" width="10.33203125" style="2" customWidth="1"/>
    <col min="2056" max="2070" width="9" style="2"/>
    <col min="2071" max="2085" width="0" style="2" hidden="1" customWidth="1"/>
    <col min="2086" max="2274" width="9" style="2"/>
    <col min="2275" max="2275" width="6.88671875" style="2" customWidth="1"/>
    <col min="2276" max="2276" width="30.44140625" style="2" customWidth="1"/>
    <col min="2277" max="2277" width="10.33203125" style="2" customWidth="1"/>
    <col min="2278" max="2278" width="9.109375" style="2" customWidth="1"/>
    <col min="2279" max="2292" width="10.33203125" style="2" customWidth="1"/>
    <col min="2293" max="2293" width="9.109375" style="2" customWidth="1"/>
    <col min="2294" max="2311" width="10.33203125" style="2" customWidth="1"/>
    <col min="2312" max="2326" width="9" style="2"/>
    <col min="2327" max="2341" width="0" style="2" hidden="1" customWidth="1"/>
    <col min="2342" max="2530" width="9" style="2"/>
    <col min="2531" max="2531" width="6.88671875" style="2" customWidth="1"/>
    <col min="2532" max="2532" width="30.44140625" style="2" customWidth="1"/>
    <col min="2533" max="2533" width="10.33203125" style="2" customWidth="1"/>
    <col min="2534" max="2534" width="9.109375" style="2" customWidth="1"/>
    <col min="2535" max="2548" width="10.33203125" style="2" customWidth="1"/>
    <col min="2549" max="2549" width="9.109375" style="2" customWidth="1"/>
    <col min="2550" max="2567" width="10.33203125" style="2" customWidth="1"/>
    <col min="2568" max="2582" width="9" style="2"/>
    <col min="2583" max="2597" width="0" style="2" hidden="1" customWidth="1"/>
    <col min="2598" max="2786" width="9" style="2"/>
    <col min="2787" max="2787" width="6.88671875" style="2" customWidth="1"/>
    <col min="2788" max="2788" width="30.44140625" style="2" customWidth="1"/>
    <col min="2789" max="2789" width="10.33203125" style="2" customWidth="1"/>
    <col min="2790" max="2790" width="9.109375" style="2" customWidth="1"/>
    <col min="2791" max="2804" width="10.33203125" style="2" customWidth="1"/>
    <col min="2805" max="2805" width="9.109375" style="2" customWidth="1"/>
    <col min="2806" max="2823" width="10.33203125" style="2" customWidth="1"/>
    <col min="2824" max="2838" width="9" style="2"/>
    <col min="2839" max="2853" width="0" style="2" hidden="1" customWidth="1"/>
    <col min="2854" max="3042" width="9" style="2"/>
    <col min="3043" max="3043" width="6.88671875" style="2" customWidth="1"/>
    <col min="3044" max="3044" width="30.44140625" style="2" customWidth="1"/>
    <col min="3045" max="3045" width="10.33203125" style="2" customWidth="1"/>
    <col min="3046" max="3046" width="9.109375" style="2" customWidth="1"/>
    <col min="3047" max="3060" width="10.33203125" style="2" customWidth="1"/>
    <col min="3061" max="3061" width="9.109375" style="2" customWidth="1"/>
    <col min="3062" max="3079" width="10.33203125" style="2" customWidth="1"/>
    <col min="3080" max="3094" width="9" style="2"/>
    <col min="3095" max="3109" width="0" style="2" hidden="1" customWidth="1"/>
    <col min="3110" max="3298" width="9" style="2"/>
    <col min="3299" max="3299" width="6.88671875" style="2" customWidth="1"/>
    <col min="3300" max="3300" width="30.44140625" style="2" customWidth="1"/>
    <col min="3301" max="3301" width="10.33203125" style="2" customWidth="1"/>
    <col min="3302" max="3302" width="9.109375" style="2" customWidth="1"/>
    <col min="3303" max="3316" width="10.33203125" style="2" customWidth="1"/>
    <col min="3317" max="3317" width="9.109375" style="2" customWidth="1"/>
    <col min="3318" max="3335" width="10.33203125" style="2" customWidth="1"/>
    <col min="3336" max="3350" width="9" style="2"/>
    <col min="3351" max="3365" width="0" style="2" hidden="1" customWidth="1"/>
    <col min="3366" max="3554" width="9" style="2"/>
    <col min="3555" max="3555" width="6.88671875" style="2" customWidth="1"/>
    <col min="3556" max="3556" width="30.44140625" style="2" customWidth="1"/>
    <col min="3557" max="3557" width="10.33203125" style="2" customWidth="1"/>
    <col min="3558" max="3558" width="9.109375" style="2" customWidth="1"/>
    <col min="3559" max="3572" width="10.33203125" style="2" customWidth="1"/>
    <col min="3573" max="3573" width="9.109375" style="2" customWidth="1"/>
    <col min="3574" max="3591" width="10.33203125" style="2" customWidth="1"/>
    <col min="3592" max="3606" width="9" style="2"/>
    <col min="3607" max="3621" width="0" style="2" hidden="1" customWidth="1"/>
    <col min="3622" max="3810" width="9" style="2"/>
    <col min="3811" max="3811" width="6.88671875" style="2" customWidth="1"/>
    <col min="3812" max="3812" width="30.44140625" style="2" customWidth="1"/>
    <col min="3813" max="3813" width="10.33203125" style="2" customWidth="1"/>
    <col min="3814" max="3814" width="9.109375" style="2" customWidth="1"/>
    <col min="3815" max="3828" width="10.33203125" style="2" customWidth="1"/>
    <col min="3829" max="3829" width="9.109375" style="2" customWidth="1"/>
    <col min="3830" max="3847" width="10.33203125" style="2" customWidth="1"/>
    <col min="3848" max="3862" width="9" style="2"/>
    <col min="3863" max="3877" width="0" style="2" hidden="1" customWidth="1"/>
    <col min="3878" max="4066" width="9" style="2"/>
    <col min="4067" max="4067" width="6.88671875" style="2" customWidth="1"/>
    <col min="4068" max="4068" width="30.44140625" style="2" customWidth="1"/>
    <col min="4069" max="4069" width="10.33203125" style="2" customWidth="1"/>
    <col min="4070" max="4070" width="9.109375" style="2" customWidth="1"/>
    <col min="4071" max="4084" width="10.33203125" style="2" customWidth="1"/>
    <col min="4085" max="4085" width="9.109375" style="2" customWidth="1"/>
    <col min="4086" max="4103" width="10.33203125" style="2" customWidth="1"/>
    <col min="4104" max="4118" width="9" style="2"/>
    <col min="4119" max="4133" width="0" style="2" hidden="1" customWidth="1"/>
    <col min="4134" max="4322" width="9" style="2"/>
    <col min="4323" max="4323" width="6.88671875" style="2" customWidth="1"/>
    <col min="4324" max="4324" width="30.44140625" style="2" customWidth="1"/>
    <col min="4325" max="4325" width="10.33203125" style="2" customWidth="1"/>
    <col min="4326" max="4326" width="9.109375" style="2" customWidth="1"/>
    <col min="4327" max="4340" width="10.33203125" style="2" customWidth="1"/>
    <col min="4341" max="4341" width="9.109375" style="2" customWidth="1"/>
    <col min="4342" max="4359" width="10.33203125" style="2" customWidth="1"/>
    <col min="4360" max="4374" width="9" style="2"/>
    <col min="4375" max="4389" width="0" style="2" hidden="1" customWidth="1"/>
    <col min="4390" max="4578" width="9" style="2"/>
    <col min="4579" max="4579" width="6.88671875" style="2" customWidth="1"/>
    <col min="4580" max="4580" width="30.44140625" style="2" customWidth="1"/>
    <col min="4581" max="4581" width="10.33203125" style="2" customWidth="1"/>
    <col min="4582" max="4582" width="9.109375" style="2" customWidth="1"/>
    <col min="4583" max="4596" width="10.33203125" style="2" customWidth="1"/>
    <col min="4597" max="4597" width="9.109375" style="2" customWidth="1"/>
    <col min="4598" max="4615" width="10.33203125" style="2" customWidth="1"/>
    <col min="4616" max="4630" width="9" style="2"/>
    <col min="4631" max="4645" width="0" style="2" hidden="1" customWidth="1"/>
    <col min="4646" max="4834" width="9" style="2"/>
    <col min="4835" max="4835" width="6.88671875" style="2" customWidth="1"/>
    <col min="4836" max="4836" width="30.44140625" style="2" customWidth="1"/>
    <col min="4837" max="4837" width="10.33203125" style="2" customWidth="1"/>
    <col min="4838" max="4838" width="9.109375" style="2" customWidth="1"/>
    <col min="4839" max="4852" width="10.33203125" style="2" customWidth="1"/>
    <col min="4853" max="4853" width="9.109375" style="2" customWidth="1"/>
    <col min="4854" max="4871" width="10.33203125" style="2" customWidth="1"/>
    <col min="4872" max="4886" width="9" style="2"/>
    <col min="4887" max="4901" width="0" style="2" hidden="1" customWidth="1"/>
    <col min="4902" max="5090" width="9" style="2"/>
    <col min="5091" max="5091" width="6.88671875" style="2" customWidth="1"/>
    <col min="5092" max="5092" width="30.44140625" style="2" customWidth="1"/>
    <col min="5093" max="5093" width="10.33203125" style="2" customWidth="1"/>
    <col min="5094" max="5094" width="9.109375" style="2" customWidth="1"/>
    <col min="5095" max="5108" width="10.33203125" style="2" customWidth="1"/>
    <col min="5109" max="5109" width="9.109375" style="2" customWidth="1"/>
    <col min="5110" max="5127" width="10.33203125" style="2" customWidth="1"/>
    <col min="5128" max="5142" width="9" style="2"/>
    <col min="5143" max="5157" width="0" style="2" hidden="1" customWidth="1"/>
    <col min="5158" max="5346" width="9" style="2"/>
    <col min="5347" max="5347" width="6.88671875" style="2" customWidth="1"/>
    <col min="5348" max="5348" width="30.44140625" style="2" customWidth="1"/>
    <col min="5349" max="5349" width="10.33203125" style="2" customWidth="1"/>
    <col min="5350" max="5350" width="9.109375" style="2" customWidth="1"/>
    <col min="5351" max="5364" width="10.33203125" style="2" customWidth="1"/>
    <col min="5365" max="5365" width="9.109375" style="2" customWidth="1"/>
    <col min="5366" max="5383" width="10.33203125" style="2" customWidth="1"/>
    <col min="5384" max="5398" width="9" style="2"/>
    <col min="5399" max="5413" width="0" style="2" hidden="1" customWidth="1"/>
    <col min="5414" max="5602" width="9" style="2"/>
    <col min="5603" max="5603" width="6.88671875" style="2" customWidth="1"/>
    <col min="5604" max="5604" width="30.44140625" style="2" customWidth="1"/>
    <col min="5605" max="5605" width="10.33203125" style="2" customWidth="1"/>
    <col min="5606" max="5606" width="9.109375" style="2" customWidth="1"/>
    <col min="5607" max="5620" width="10.33203125" style="2" customWidth="1"/>
    <col min="5621" max="5621" width="9.109375" style="2" customWidth="1"/>
    <col min="5622" max="5639" width="10.33203125" style="2" customWidth="1"/>
    <col min="5640" max="5654" width="9" style="2"/>
    <col min="5655" max="5669" width="0" style="2" hidden="1" customWidth="1"/>
    <col min="5670" max="5858" width="9" style="2"/>
    <col min="5859" max="5859" width="6.88671875" style="2" customWidth="1"/>
    <col min="5860" max="5860" width="30.44140625" style="2" customWidth="1"/>
    <col min="5861" max="5861" width="10.33203125" style="2" customWidth="1"/>
    <col min="5862" max="5862" width="9.109375" style="2" customWidth="1"/>
    <col min="5863" max="5876" width="10.33203125" style="2" customWidth="1"/>
    <col min="5877" max="5877" width="9.109375" style="2" customWidth="1"/>
    <col min="5878" max="5895" width="10.33203125" style="2" customWidth="1"/>
    <col min="5896" max="5910" width="9" style="2"/>
    <col min="5911" max="5925" width="0" style="2" hidden="1" customWidth="1"/>
    <col min="5926" max="6114" width="9" style="2"/>
    <col min="6115" max="6115" width="6.88671875" style="2" customWidth="1"/>
    <col min="6116" max="6116" width="30.44140625" style="2" customWidth="1"/>
    <col min="6117" max="6117" width="10.33203125" style="2" customWidth="1"/>
    <col min="6118" max="6118" width="9.109375" style="2" customWidth="1"/>
    <col min="6119" max="6132" width="10.33203125" style="2" customWidth="1"/>
    <col min="6133" max="6133" width="9.109375" style="2" customWidth="1"/>
    <col min="6134" max="6151" width="10.33203125" style="2" customWidth="1"/>
    <col min="6152" max="6166" width="9" style="2"/>
    <col min="6167" max="6181" width="0" style="2" hidden="1" customWidth="1"/>
    <col min="6182" max="6370" width="9" style="2"/>
    <col min="6371" max="6371" width="6.88671875" style="2" customWidth="1"/>
    <col min="6372" max="6372" width="30.44140625" style="2" customWidth="1"/>
    <col min="6373" max="6373" width="10.33203125" style="2" customWidth="1"/>
    <col min="6374" max="6374" width="9.109375" style="2" customWidth="1"/>
    <col min="6375" max="6388" width="10.33203125" style="2" customWidth="1"/>
    <col min="6389" max="6389" width="9.109375" style="2" customWidth="1"/>
    <col min="6390" max="6407" width="10.33203125" style="2" customWidth="1"/>
    <col min="6408" max="6422" width="9" style="2"/>
    <col min="6423" max="6437" width="0" style="2" hidden="1" customWidth="1"/>
    <col min="6438" max="6626" width="9" style="2"/>
    <col min="6627" max="6627" width="6.88671875" style="2" customWidth="1"/>
    <col min="6628" max="6628" width="30.44140625" style="2" customWidth="1"/>
    <col min="6629" max="6629" width="10.33203125" style="2" customWidth="1"/>
    <col min="6630" max="6630" width="9.109375" style="2" customWidth="1"/>
    <col min="6631" max="6644" width="10.33203125" style="2" customWidth="1"/>
    <col min="6645" max="6645" width="9.109375" style="2" customWidth="1"/>
    <col min="6646" max="6663" width="10.33203125" style="2" customWidth="1"/>
    <col min="6664" max="6678" width="9" style="2"/>
    <col min="6679" max="6693" width="0" style="2" hidden="1" customWidth="1"/>
    <col min="6694" max="6882" width="9" style="2"/>
    <col min="6883" max="6883" width="6.88671875" style="2" customWidth="1"/>
    <col min="6884" max="6884" width="30.44140625" style="2" customWidth="1"/>
    <col min="6885" max="6885" width="10.33203125" style="2" customWidth="1"/>
    <col min="6886" max="6886" width="9.109375" style="2" customWidth="1"/>
    <col min="6887" max="6900" width="10.33203125" style="2" customWidth="1"/>
    <col min="6901" max="6901" width="9.109375" style="2" customWidth="1"/>
    <col min="6902" max="6919" width="10.33203125" style="2" customWidth="1"/>
    <col min="6920" max="6934" width="9" style="2"/>
    <col min="6935" max="6949" width="0" style="2" hidden="1" customWidth="1"/>
    <col min="6950" max="7138" width="9" style="2"/>
    <col min="7139" max="7139" width="6.88671875" style="2" customWidth="1"/>
    <col min="7140" max="7140" width="30.44140625" style="2" customWidth="1"/>
    <col min="7141" max="7141" width="10.33203125" style="2" customWidth="1"/>
    <col min="7142" max="7142" width="9.109375" style="2" customWidth="1"/>
    <col min="7143" max="7156" width="10.33203125" style="2" customWidth="1"/>
    <col min="7157" max="7157" width="9.109375" style="2" customWidth="1"/>
    <col min="7158" max="7175" width="10.33203125" style="2" customWidth="1"/>
    <col min="7176" max="7190" width="9" style="2"/>
    <col min="7191" max="7205" width="0" style="2" hidden="1" customWidth="1"/>
    <col min="7206" max="7394" width="9" style="2"/>
    <col min="7395" max="7395" width="6.88671875" style="2" customWidth="1"/>
    <col min="7396" max="7396" width="30.44140625" style="2" customWidth="1"/>
    <col min="7397" max="7397" width="10.33203125" style="2" customWidth="1"/>
    <col min="7398" max="7398" width="9.109375" style="2" customWidth="1"/>
    <col min="7399" max="7412" width="10.33203125" style="2" customWidth="1"/>
    <col min="7413" max="7413" width="9.109375" style="2" customWidth="1"/>
    <col min="7414" max="7431" width="10.33203125" style="2" customWidth="1"/>
    <col min="7432" max="7446" width="9" style="2"/>
    <col min="7447" max="7461" width="0" style="2" hidden="1" customWidth="1"/>
    <col min="7462" max="7650" width="9" style="2"/>
    <col min="7651" max="7651" width="6.88671875" style="2" customWidth="1"/>
    <col min="7652" max="7652" width="30.44140625" style="2" customWidth="1"/>
    <col min="7653" max="7653" width="10.33203125" style="2" customWidth="1"/>
    <col min="7654" max="7654" width="9.109375" style="2" customWidth="1"/>
    <col min="7655" max="7668" width="10.33203125" style="2" customWidth="1"/>
    <col min="7669" max="7669" width="9.109375" style="2" customWidth="1"/>
    <col min="7670" max="7687" width="10.33203125" style="2" customWidth="1"/>
    <col min="7688" max="7702" width="9" style="2"/>
    <col min="7703" max="7717" width="0" style="2" hidden="1" customWidth="1"/>
    <col min="7718" max="7906" width="9" style="2"/>
    <col min="7907" max="7907" width="6.88671875" style="2" customWidth="1"/>
    <col min="7908" max="7908" width="30.44140625" style="2" customWidth="1"/>
    <col min="7909" max="7909" width="10.33203125" style="2" customWidth="1"/>
    <col min="7910" max="7910" width="9.109375" style="2" customWidth="1"/>
    <col min="7911" max="7924" width="10.33203125" style="2" customWidth="1"/>
    <col min="7925" max="7925" width="9.109375" style="2" customWidth="1"/>
    <col min="7926" max="7943" width="10.33203125" style="2" customWidth="1"/>
    <col min="7944" max="7958" width="9" style="2"/>
    <col min="7959" max="7973" width="0" style="2" hidden="1" customWidth="1"/>
    <col min="7974" max="8162" width="9" style="2"/>
    <col min="8163" max="8163" width="6.88671875" style="2" customWidth="1"/>
    <col min="8164" max="8164" width="30.44140625" style="2" customWidth="1"/>
    <col min="8165" max="8165" width="10.33203125" style="2" customWidth="1"/>
    <col min="8166" max="8166" width="9.109375" style="2" customWidth="1"/>
    <col min="8167" max="8180" width="10.33203125" style="2" customWidth="1"/>
    <col min="8181" max="8181" width="9.109375" style="2" customWidth="1"/>
    <col min="8182" max="8199" width="10.33203125" style="2" customWidth="1"/>
    <col min="8200" max="8214" width="9" style="2"/>
    <col min="8215" max="8229" width="0" style="2" hidden="1" customWidth="1"/>
    <col min="8230" max="8418" width="9" style="2"/>
    <col min="8419" max="8419" width="6.88671875" style="2" customWidth="1"/>
    <col min="8420" max="8420" width="30.44140625" style="2" customWidth="1"/>
    <col min="8421" max="8421" width="10.33203125" style="2" customWidth="1"/>
    <col min="8422" max="8422" width="9.109375" style="2" customWidth="1"/>
    <col min="8423" max="8436" width="10.33203125" style="2" customWidth="1"/>
    <col min="8437" max="8437" width="9.109375" style="2" customWidth="1"/>
    <col min="8438" max="8455" width="10.33203125" style="2" customWidth="1"/>
    <col min="8456" max="8470" width="9" style="2"/>
    <col min="8471" max="8485" width="0" style="2" hidden="1" customWidth="1"/>
    <col min="8486" max="8674" width="9" style="2"/>
    <col min="8675" max="8675" width="6.88671875" style="2" customWidth="1"/>
    <col min="8676" max="8676" width="30.44140625" style="2" customWidth="1"/>
    <col min="8677" max="8677" width="10.33203125" style="2" customWidth="1"/>
    <col min="8678" max="8678" width="9.109375" style="2" customWidth="1"/>
    <col min="8679" max="8692" width="10.33203125" style="2" customWidth="1"/>
    <col min="8693" max="8693" width="9.109375" style="2" customWidth="1"/>
    <col min="8694" max="8711" width="10.33203125" style="2" customWidth="1"/>
    <col min="8712" max="8726" width="9" style="2"/>
    <col min="8727" max="8741" width="0" style="2" hidden="1" customWidth="1"/>
    <col min="8742" max="8930" width="9" style="2"/>
    <col min="8931" max="8931" width="6.88671875" style="2" customWidth="1"/>
    <col min="8932" max="8932" width="30.44140625" style="2" customWidth="1"/>
    <col min="8933" max="8933" width="10.33203125" style="2" customWidth="1"/>
    <col min="8934" max="8934" width="9.109375" style="2" customWidth="1"/>
    <col min="8935" max="8948" width="10.33203125" style="2" customWidth="1"/>
    <col min="8949" max="8949" width="9.109375" style="2" customWidth="1"/>
    <col min="8950" max="8967" width="10.33203125" style="2" customWidth="1"/>
    <col min="8968" max="8982" width="9" style="2"/>
    <col min="8983" max="8997" width="0" style="2" hidden="1" customWidth="1"/>
    <col min="8998" max="9186" width="9" style="2"/>
    <col min="9187" max="9187" width="6.88671875" style="2" customWidth="1"/>
    <col min="9188" max="9188" width="30.44140625" style="2" customWidth="1"/>
    <col min="9189" max="9189" width="10.33203125" style="2" customWidth="1"/>
    <col min="9190" max="9190" width="9.109375" style="2" customWidth="1"/>
    <col min="9191" max="9204" width="10.33203125" style="2" customWidth="1"/>
    <col min="9205" max="9205" width="9.109375" style="2" customWidth="1"/>
    <col min="9206" max="9223" width="10.33203125" style="2" customWidth="1"/>
    <col min="9224" max="9238" width="9" style="2"/>
    <col min="9239" max="9253" width="0" style="2" hidden="1" customWidth="1"/>
    <col min="9254" max="9442" width="9" style="2"/>
    <col min="9443" max="9443" width="6.88671875" style="2" customWidth="1"/>
    <col min="9444" max="9444" width="30.44140625" style="2" customWidth="1"/>
    <col min="9445" max="9445" width="10.33203125" style="2" customWidth="1"/>
    <col min="9446" max="9446" width="9.109375" style="2" customWidth="1"/>
    <col min="9447" max="9460" width="10.33203125" style="2" customWidth="1"/>
    <col min="9461" max="9461" width="9.109375" style="2" customWidth="1"/>
    <col min="9462" max="9479" width="10.33203125" style="2" customWidth="1"/>
    <col min="9480" max="9494" width="9" style="2"/>
    <col min="9495" max="9509" width="0" style="2" hidden="1" customWidth="1"/>
    <col min="9510" max="9698" width="9" style="2"/>
    <col min="9699" max="9699" width="6.88671875" style="2" customWidth="1"/>
    <col min="9700" max="9700" width="30.44140625" style="2" customWidth="1"/>
    <col min="9701" max="9701" width="10.33203125" style="2" customWidth="1"/>
    <col min="9702" max="9702" width="9.109375" style="2" customWidth="1"/>
    <col min="9703" max="9716" width="10.33203125" style="2" customWidth="1"/>
    <col min="9717" max="9717" width="9.109375" style="2" customWidth="1"/>
    <col min="9718" max="9735" width="10.33203125" style="2" customWidth="1"/>
    <col min="9736" max="9750" width="9" style="2"/>
    <col min="9751" max="9765" width="0" style="2" hidden="1" customWidth="1"/>
    <col min="9766" max="9954" width="9" style="2"/>
    <col min="9955" max="9955" width="6.88671875" style="2" customWidth="1"/>
    <col min="9956" max="9956" width="30.44140625" style="2" customWidth="1"/>
    <col min="9957" max="9957" width="10.33203125" style="2" customWidth="1"/>
    <col min="9958" max="9958" width="9.109375" style="2" customWidth="1"/>
    <col min="9959" max="9972" width="10.33203125" style="2" customWidth="1"/>
    <col min="9973" max="9973" width="9.109375" style="2" customWidth="1"/>
    <col min="9974" max="9991" width="10.33203125" style="2" customWidth="1"/>
    <col min="9992" max="10006" width="9" style="2"/>
    <col min="10007" max="10021" width="0" style="2" hidden="1" customWidth="1"/>
    <col min="10022" max="10210" width="9" style="2"/>
    <col min="10211" max="10211" width="6.88671875" style="2" customWidth="1"/>
    <col min="10212" max="10212" width="30.44140625" style="2" customWidth="1"/>
    <col min="10213" max="10213" width="10.33203125" style="2" customWidth="1"/>
    <col min="10214" max="10214" width="9.109375" style="2" customWidth="1"/>
    <col min="10215" max="10228" width="10.33203125" style="2" customWidth="1"/>
    <col min="10229" max="10229" width="9.109375" style="2" customWidth="1"/>
    <col min="10230" max="10247" width="10.33203125" style="2" customWidth="1"/>
    <col min="10248" max="10262" width="9" style="2"/>
    <col min="10263" max="10277" width="0" style="2" hidden="1" customWidth="1"/>
    <col min="10278" max="10466" width="9" style="2"/>
    <col min="10467" max="10467" width="6.88671875" style="2" customWidth="1"/>
    <col min="10468" max="10468" width="30.44140625" style="2" customWidth="1"/>
    <col min="10469" max="10469" width="10.33203125" style="2" customWidth="1"/>
    <col min="10470" max="10470" width="9.109375" style="2" customWidth="1"/>
    <col min="10471" max="10484" width="10.33203125" style="2" customWidth="1"/>
    <col min="10485" max="10485" width="9.109375" style="2" customWidth="1"/>
    <col min="10486" max="10503" width="10.33203125" style="2" customWidth="1"/>
    <col min="10504" max="10518" width="9" style="2"/>
    <col min="10519" max="10533" width="0" style="2" hidden="1" customWidth="1"/>
    <col min="10534" max="10722" width="9" style="2"/>
    <col min="10723" max="10723" width="6.88671875" style="2" customWidth="1"/>
    <col min="10724" max="10724" width="30.44140625" style="2" customWidth="1"/>
    <col min="10725" max="10725" width="10.33203125" style="2" customWidth="1"/>
    <col min="10726" max="10726" width="9.109375" style="2" customWidth="1"/>
    <col min="10727" max="10740" width="10.33203125" style="2" customWidth="1"/>
    <col min="10741" max="10741" width="9.109375" style="2" customWidth="1"/>
    <col min="10742" max="10759" width="10.33203125" style="2" customWidth="1"/>
    <col min="10760" max="10774" width="9" style="2"/>
    <col min="10775" max="10789" width="0" style="2" hidden="1" customWidth="1"/>
    <col min="10790" max="10978" width="9" style="2"/>
    <col min="10979" max="10979" width="6.88671875" style="2" customWidth="1"/>
    <col min="10980" max="10980" width="30.44140625" style="2" customWidth="1"/>
    <col min="10981" max="10981" width="10.33203125" style="2" customWidth="1"/>
    <col min="10982" max="10982" width="9.109375" style="2" customWidth="1"/>
    <col min="10983" max="10996" width="10.33203125" style="2" customWidth="1"/>
    <col min="10997" max="10997" width="9.109375" style="2" customWidth="1"/>
    <col min="10998" max="11015" width="10.33203125" style="2" customWidth="1"/>
    <col min="11016" max="11030" width="9" style="2"/>
    <col min="11031" max="11045" width="0" style="2" hidden="1" customWidth="1"/>
    <col min="11046" max="11234" width="9" style="2"/>
    <col min="11235" max="11235" width="6.88671875" style="2" customWidth="1"/>
    <col min="11236" max="11236" width="30.44140625" style="2" customWidth="1"/>
    <col min="11237" max="11237" width="10.33203125" style="2" customWidth="1"/>
    <col min="11238" max="11238" width="9.109375" style="2" customWidth="1"/>
    <col min="11239" max="11252" width="10.33203125" style="2" customWidth="1"/>
    <col min="11253" max="11253" width="9.109375" style="2" customWidth="1"/>
    <col min="11254" max="11271" width="10.33203125" style="2" customWidth="1"/>
    <col min="11272" max="11286" width="9" style="2"/>
    <col min="11287" max="11301" width="0" style="2" hidden="1" customWidth="1"/>
    <col min="11302" max="11490" width="9" style="2"/>
    <col min="11491" max="11491" width="6.88671875" style="2" customWidth="1"/>
    <col min="11492" max="11492" width="30.44140625" style="2" customWidth="1"/>
    <col min="11493" max="11493" width="10.33203125" style="2" customWidth="1"/>
    <col min="11494" max="11494" width="9.109375" style="2" customWidth="1"/>
    <col min="11495" max="11508" width="10.33203125" style="2" customWidth="1"/>
    <col min="11509" max="11509" width="9.109375" style="2" customWidth="1"/>
    <col min="11510" max="11527" width="10.33203125" style="2" customWidth="1"/>
    <col min="11528" max="11542" width="9" style="2"/>
    <col min="11543" max="11557" width="0" style="2" hidden="1" customWidth="1"/>
    <col min="11558" max="11746" width="9" style="2"/>
    <col min="11747" max="11747" width="6.88671875" style="2" customWidth="1"/>
    <col min="11748" max="11748" width="30.44140625" style="2" customWidth="1"/>
    <col min="11749" max="11749" width="10.33203125" style="2" customWidth="1"/>
    <col min="11750" max="11750" width="9.109375" style="2" customWidth="1"/>
    <col min="11751" max="11764" width="10.33203125" style="2" customWidth="1"/>
    <col min="11765" max="11765" width="9.109375" style="2" customWidth="1"/>
    <col min="11766" max="11783" width="10.33203125" style="2" customWidth="1"/>
    <col min="11784" max="11798" width="9" style="2"/>
    <col min="11799" max="11813" width="0" style="2" hidden="1" customWidth="1"/>
    <col min="11814" max="12002" width="9" style="2"/>
    <col min="12003" max="12003" width="6.88671875" style="2" customWidth="1"/>
    <col min="12004" max="12004" width="30.44140625" style="2" customWidth="1"/>
    <col min="12005" max="12005" width="10.33203125" style="2" customWidth="1"/>
    <col min="12006" max="12006" width="9.109375" style="2" customWidth="1"/>
    <col min="12007" max="12020" width="10.33203125" style="2" customWidth="1"/>
    <col min="12021" max="12021" width="9.109375" style="2" customWidth="1"/>
    <col min="12022" max="12039" width="10.33203125" style="2" customWidth="1"/>
    <col min="12040" max="12054" width="9" style="2"/>
    <col min="12055" max="12069" width="0" style="2" hidden="1" customWidth="1"/>
    <col min="12070" max="12258" width="9" style="2"/>
    <col min="12259" max="12259" width="6.88671875" style="2" customWidth="1"/>
    <col min="12260" max="12260" width="30.44140625" style="2" customWidth="1"/>
    <col min="12261" max="12261" width="10.33203125" style="2" customWidth="1"/>
    <col min="12262" max="12262" width="9.109375" style="2" customWidth="1"/>
    <col min="12263" max="12276" width="10.33203125" style="2" customWidth="1"/>
    <col min="12277" max="12277" width="9.109375" style="2" customWidth="1"/>
    <col min="12278" max="12295" width="10.33203125" style="2" customWidth="1"/>
    <col min="12296" max="12310" width="9" style="2"/>
    <col min="12311" max="12325" width="0" style="2" hidden="1" customWidth="1"/>
    <col min="12326" max="12514" width="9" style="2"/>
    <col min="12515" max="12515" width="6.88671875" style="2" customWidth="1"/>
    <col min="12516" max="12516" width="30.44140625" style="2" customWidth="1"/>
    <col min="12517" max="12517" width="10.33203125" style="2" customWidth="1"/>
    <col min="12518" max="12518" width="9.109375" style="2" customWidth="1"/>
    <col min="12519" max="12532" width="10.33203125" style="2" customWidth="1"/>
    <col min="12533" max="12533" width="9.109375" style="2" customWidth="1"/>
    <col min="12534" max="12551" width="10.33203125" style="2" customWidth="1"/>
    <col min="12552" max="12566" width="9" style="2"/>
    <col min="12567" max="12581" width="0" style="2" hidden="1" customWidth="1"/>
    <col min="12582" max="12770" width="9" style="2"/>
    <col min="12771" max="12771" width="6.88671875" style="2" customWidth="1"/>
    <col min="12772" max="12772" width="30.44140625" style="2" customWidth="1"/>
    <col min="12773" max="12773" width="10.33203125" style="2" customWidth="1"/>
    <col min="12774" max="12774" width="9.109375" style="2" customWidth="1"/>
    <col min="12775" max="12788" width="10.33203125" style="2" customWidth="1"/>
    <col min="12789" max="12789" width="9.109375" style="2" customWidth="1"/>
    <col min="12790" max="12807" width="10.33203125" style="2" customWidth="1"/>
    <col min="12808" max="12822" width="9" style="2"/>
    <col min="12823" max="12837" width="0" style="2" hidden="1" customWidth="1"/>
    <col min="12838" max="13026" width="9" style="2"/>
    <col min="13027" max="13027" width="6.88671875" style="2" customWidth="1"/>
    <col min="13028" max="13028" width="30.44140625" style="2" customWidth="1"/>
    <col min="13029" max="13029" width="10.33203125" style="2" customWidth="1"/>
    <col min="13030" max="13030" width="9.109375" style="2" customWidth="1"/>
    <col min="13031" max="13044" width="10.33203125" style="2" customWidth="1"/>
    <col min="13045" max="13045" width="9.109375" style="2" customWidth="1"/>
    <col min="13046" max="13063" width="10.33203125" style="2" customWidth="1"/>
    <col min="13064" max="13078" width="9" style="2"/>
    <col min="13079" max="13093" width="0" style="2" hidden="1" customWidth="1"/>
    <col min="13094" max="13282" width="9" style="2"/>
    <col min="13283" max="13283" width="6.88671875" style="2" customWidth="1"/>
    <col min="13284" max="13284" width="30.44140625" style="2" customWidth="1"/>
    <col min="13285" max="13285" width="10.33203125" style="2" customWidth="1"/>
    <col min="13286" max="13286" width="9.109375" style="2" customWidth="1"/>
    <col min="13287" max="13300" width="10.33203125" style="2" customWidth="1"/>
    <col min="13301" max="13301" width="9.109375" style="2" customWidth="1"/>
    <col min="13302" max="13319" width="10.33203125" style="2" customWidth="1"/>
    <col min="13320" max="13334" width="9" style="2"/>
    <col min="13335" max="13349" width="0" style="2" hidden="1" customWidth="1"/>
    <col min="13350" max="13538" width="9" style="2"/>
    <col min="13539" max="13539" width="6.88671875" style="2" customWidth="1"/>
    <col min="13540" max="13540" width="30.44140625" style="2" customWidth="1"/>
    <col min="13541" max="13541" width="10.33203125" style="2" customWidth="1"/>
    <col min="13542" max="13542" width="9.109375" style="2" customWidth="1"/>
    <col min="13543" max="13556" width="10.33203125" style="2" customWidth="1"/>
    <col min="13557" max="13557" width="9.109375" style="2" customWidth="1"/>
    <col min="13558" max="13575" width="10.33203125" style="2" customWidth="1"/>
    <col min="13576" max="13590" width="9" style="2"/>
    <col min="13591" max="13605" width="0" style="2" hidden="1" customWidth="1"/>
    <col min="13606" max="13794" width="9" style="2"/>
    <col min="13795" max="13795" width="6.88671875" style="2" customWidth="1"/>
    <col min="13796" max="13796" width="30.44140625" style="2" customWidth="1"/>
    <col min="13797" max="13797" width="10.33203125" style="2" customWidth="1"/>
    <col min="13798" max="13798" width="9.109375" style="2" customWidth="1"/>
    <col min="13799" max="13812" width="10.33203125" style="2" customWidth="1"/>
    <col min="13813" max="13813" width="9.109375" style="2" customWidth="1"/>
    <col min="13814" max="13831" width="10.33203125" style="2" customWidth="1"/>
    <col min="13832" max="13846" width="9" style="2"/>
    <col min="13847" max="13861" width="0" style="2" hidden="1" customWidth="1"/>
    <col min="13862" max="14050" width="9" style="2"/>
    <col min="14051" max="14051" width="6.88671875" style="2" customWidth="1"/>
    <col min="14052" max="14052" width="30.44140625" style="2" customWidth="1"/>
    <col min="14053" max="14053" width="10.33203125" style="2" customWidth="1"/>
    <col min="14054" max="14054" width="9.109375" style="2" customWidth="1"/>
    <col min="14055" max="14068" width="10.33203125" style="2" customWidth="1"/>
    <col min="14069" max="14069" width="9.109375" style="2" customWidth="1"/>
    <col min="14070" max="14087" width="10.33203125" style="2" customWidth="1"/>
    <col min="14088" max="14102" width="9" style="2"/>
    <col min="14103" max="14117" width="0" style="2" hidden="1" customWidth="1"/>
    <col min="14118" max="14306" width="9" style="2"/>
    <col min="14307" max="14307" width="6.88671875" style="2" customWidth="1"/>
    <col min="14308" max="14308" width="30.44140625" style="2" customWidth="1"/>
    <col min="14309" max="14309" width="10.33203125" style="2" customWidth="1"/>
    <col min="14310" max="14310" width="9.109375" style="2" customWidth="1"/>
    <col min="14311" max="14324" width="10.33203125" style="2" customWidth="1"/>
    <col min="14325" max="14325" width="9.109375" style="2" customWidth="1"/>
    <col min="14326" max="14343" width="10.33203125" style="2" customWidth="1"/>
    <col min="14344" max="14358" width="9" style="2"/>
    <col min="14359" max="14373" width="0" style="2" hidden="1" customWidth="1"/>
    <col min="14374" max="14562" width="9" style="2"/>
    <col min="14563" max="14563" width="6.88671875" style="2" customWidth="1"/>
    <col min="14564" max="14564" width="30.44140625" style="2" customWidth="1"/>
    <col min="14565" max="14565" width="10.33203125" style="2" customWidth="1"/>
    <col min="14566" max="14566" width="9.109375" style="2" customWidth="1"/>
    <col min="14567" max="14580" width="10.33203125" style="2" customWidth="1"/>
    <col min="14581" max="14581" width="9.109375" style="2" customWidth="1"/>
    <col min="14582" max="14599" width="10.33203125" style="2" customWidth="1"/>
    <col min="14600" max="14614" width="9" style="2"/>
    <col min="14615" max="14629" width="0" style="2" hidden="1" customWidth="1"/>
    <col min="14630" max="14818" width="9" style="2"/>
    <col min="14819" max="14819" width="6.88671875" style="2" customWidth="1"/>
    <col min="14820" max="14820" width="30.44140625" style="2" customWidth="1"/>
    <col min="14821" max="14821" width="10.33203125" style="2" customWidth="1"/>
    <col min="14822" max="14822" width="9.109375" style="2" customWidth="1"/>
    <col min="14823" max="14836" width="10.33203125" style="2" customWidth="1"/>
    <col min="14837" max="14837" width="9.109375" style="2" customWidth="1"/>
    <col min="14838" max="14855" width="10.33203125" style="2" customWidth="1"/>
    <col min="14856" max="14870" width="9" style="2"/>
    <col min="14871" max="14885" width="0" style="2" hidden="1" customWidth="1"/>
    <col min="14886" max="15074" width="9" style="2"/>
    <col min="15075" max="15075" width="6.88671875" style="2" customWidth="1"/>
    <col min="15076" max="15076" width="30.44140625" style="2" customWidth="1"/>
    <col min="15077" max="15077" width="10.33203125" style="2" customWidth="1"/>
    <col min="15078" max="15078" width="9.109375" style="2" customWidth="1"/>
    <col min="15079" max="15092" width="10.33203125" style="2" customWidth="1"/>
    <col min="15093" max="15093" width="9.109375" style="2" customWidth="1"/>
    <col min="15094" max="15111" width="10.33203125" style="2" customWidth="1"/>
    <col min="15112" max="15126" width="9" style="2"/>
    <col min="15127" max="15141" width="0" style="2" hidden="1" customWidth="1"/>
    <col min="15142" max="15330" width="9" style="2"/>
    <col min="15331" max="15331" width="6.88671875" style="2" customWidth="1"/>
    <col min="15332" max="15332" width="30.44140625" style="2" customWidth="1"/>
    <col min="15333" max="15333" width="10.33203125" style="2" customWidth="1"/>
    <col min="15334" max="15334" width="9.109375" style="2" customWidth="1"/>
    <col min="15335" max="15348" width="10.33203125" style="2" customWidth="1"/>
    <col min="15349" max="15349" width="9.109375" style="2" customWidth="1"/>
    <col min="15350" max="15367" width="10.33203125" style="2" customWidth="1"/>
    <col min="15368" max="15382" width="9" style="2"/>
    <col min="15383" max="15397" width="0" style="2" hidden="1" customWidth="1"/>
    <col min="15398" max="15586" width="9" style="2"/>
    <col min="15587" max="15587" width="6.88671875" style="2" customWidth="1"/>
    <col min="15588" max="15588" width="30.44140625" style="2" customWidth="1"/>
    <col min="15589" max="15589" width="10.33203125" style="2" customWidth="1"/>
    <col min="15590" max="15590" width="9.109375" style="2" customWidth="1"/>
    <col min="15591" max="15604" width="10.33203125" style="2" customWidth="1"/>
    <col min="15605" max="15605" width="9.109375" style="2" customWidth="1"/>
    <col min="15606" max="15623" width="10.33203125" style="2" customWidth="1"/>
    <col min="15624" max="15638" width="9" style="2"/>
    <col min="15639" max="15653" width="0" style="2" hidden="1" customWidth="1"/>
    <col min="15654" max="15842" width="9" style="2"/>
    <col min="15843" max="15843" width="6.88671875" style="2" customWidth="1"/>
    <col min="15844" max="15844" width="30.44140625" style="2" customWidth="1"/>
    <col min="15845" max="15845" width="10.33203125" style="2" customWidth="1"/>
    <col min="15846" max="15846" width="9.109375" style="2" customWidth="1"/>
    <col min="15847" max="15860" width="10.33203125" style="2" customWidth="1"/>
    <col min="15861" max="15861" width="9.109375" style="2" customWidth="1"/>
    <col min="15862" max="15879" width="10.33203125" style="2" customWidth="1"/>
    <col min="15880" max="15894" width="9" style="2"/>
    <col min="15895" max="15909" width="0" style="2" hidden="1" customWidth="1"/>
    <col min="15910" max="16098" width="9" style="2"/>
    <col min="16099" max="16099" width="6.88671875" style="2" customWidth="1"/>
    <col min="16100" max="16100" width="30.44140625" style="2" customWidth="1"/>
    <col min="16101" max="16101" width="10.33203125" style="2" customWidth="1"/>
    <col min="16102" max="16102" width="9.109375" style="2" customWidth="1"/>
    <col min="16103" max="16116" width="10.33203125" style="2" customWidth="1"/>
    <col min="16117" max="16117" width="9.109375" style="2" customWidth="1"/>
    <col min="16118" max="16135" width="10.33203125" style="2" customWidth="1"/>
    <col min="16136" max="16150" width="9" style="2"/>
    <col min="16151" max="16165" width="0" style="2" hidden="1" customWidth="1"/>
    <col min="16166" max="16384" width="9" style="2"/>
  </cols>
  <sheetData>
    <row r="1" spans="1:47" ht="17.399999999999999">
      <c r="A1" s="1" t="s">
        <v>0</v>
      </c>
      <c r="G1" s="3"/>
      <c r="L1" s="3"/>
      <c r="M1" s="3"/>
      <c r="N1" s="3"/>
      <c r="O1" s="3"/>
      <c r="P1" s="3"/>
      <c r="Q1" s="3"/>
      <c r="U1" s="3"/>
      <c r="AF1" s="2" t="s">
        <v>1</v>
      </c>
    </row>
    <row r="2" spans="1:47" ht="17.399999999999999">
      <c r="A2" s="1"/>
      <c r="G2" s="3"/>
      <c r="L2" s="3"/>
      <c r="M2" s="3"/>
      <c r="N2" s="3"/>
      <c r="O2" s="3"/>
      <c r="P2" s="3"/>
      <c r="Q2" s="3"/>
      <c r="U2" s="3"/>
    </row>
    <row r="3" spans="1:47" ht="18" customHeight="1">
      <c r="A3" s="4"/>
      <c r="B3" s="5"/>
      <c r="F3" s="60"/>
      <c r="G3" s="60"/>
      <c r="K3" s="60"/>
      <c r="L3" s="60"/>
      <c r="M3" s="6"/>
      <c r="N3" s="6"/>
      <c r="O3" s="6"/>
      <c r="P3" s="6"/>
      <c r="Q3" s="6"/>
    </row>
    <row r="4" spans="1:47" ht="28.95" customHeight="1">
      <c r="A4" s="61" t="s">
        <v>2</v>
      </c>
      <c r="B4" s="61"/>
      <c r="C4" s="61"/>
      <c r="D4" s="61"/>
      <c r="E4" s="61"/>
      <c r="F4" s="61"/>
      <c r="G4" s="61"/>
      <c r="H4" s="61" t="str">
        <f>'[5]Инф-я'!C13</f>
        <v>ООО "МОНОСТРОЙ"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</row>
    <row r="5" spans="1:47" ht="13.8" thickBot="1">
      <c r="B5" s="7"/>
      <c r="G5" s="8"/>
      <c r="L5" s="8"/>
      <c r="M5" s="8"/>
      <c r="N5" s="8"/>
      <c r="O5" s="8"/>
      <c r="P5" s="8"/>
      <c r="Q5" s="8"/>
      <c r="U5" s="8"/>
    </row>
    <row r="6" spans="1:47" s="9" customFormat="1" ht="31.2" customHeight="1">
      <c r="A6" s="62" t="s">
        <v>3</v>
      </c>
      <c r="B6" s="64" t="s">
        <v>4</v>
      </c>
      <c r="C6" s="56" t="s">
        <v>5</v>
      </c>
      <c r="D6" s="57"/>
      <c r="E6" s="57"/>
      <c r="F6" s="57"/>
      <c r="G6" s="58"/>
      <c r="H6" s="56" t="s">
        <v>6</v>
      </c>
      <c r="I6" s="57"/>
      <c r="J6" s="57"/>
      <c r="K6" s="57"/>
      <c r="L6" s="58"/>
      <c r="M6" s="56" t="s">
        <v>7</v>
      </c>
      <c r="N6" s="57"/>
      <c r="O6" s="57"/>
      <c r="P6" s="57"/>
      <c r="Q6" s="58"/>
      <c r="R6" s="56" t="s">
        <v>8</v>
      </c>
      <c r="S6" s="57"/>
      <c r="T6" s="57"/>
      <c r="U6" s="57"/>
      <c r="V6" s="58"/>
      <c r="W6" s="56" t="s">
        <v>9</v>
      </c>
      <c r="X6" s="57"/>
      <c r="Y6" s="57"/>
      <c r="Z6" s="57"/>
      <c r="AA6" s="58"/>
      <c r="AB6" s="56" t="s">
        <v>10</v>
      </c>
      <c r="AC6" s="57"/>
      <c r="AD6" s="57"/>
      <c r="AE6" s="57"/>
      <c r="AF6" s="58"/>
      <c r="AG6" s="56" t="s">
        <v>11</v>
      </c>
      <c r="AH6" s="57"/>
      <c r="AI6" s="57"/>
      <c r="AJ6" s="57"/>
      <c r="AK6" s="58"/>
      <c r="AL6" s="56" t="s">
        <v>12</v>
      </c>
      <c r="AM6" s="57"/>
      <c r="AN6" s="57"/>
      <c r="AO6" s="57"/>
      <c r="AP6" s="58"/>
      <c r="AQ6" s="56" t="s">
        <v>13</v>
      </c>
      <c r="AR6" s="57"/>
      <c r="AS6" s="57"/>
      <c r="AT6" s="57"/>
      <c r="AU6" s="58"/>
    </row>
    <row r="7" spans="1:47" s="9" customFormat="1" ht="24.15" customHeight="1" thickBot="1">
      <c r="A7" s="63"/>
      <c r="B7" s="65"/>
      <c r="C7" s="10" t="s">
        <v>14</v>
      </c>
      <c r="D7" s="11" t="s">
        <v>15</v>
      </c>
      <c r="E7" s="11" t="s">
        <v>16</v>
      </c>
      <c r="F7" s="11" t="s">
        <v>17</v>
      </c>
      <c r="G7" s="12" t="s">
        <v>18</v>
      </c>
      <c r="H7" s="10" t="s">
        <v>14</v>
      </c>
      <c r="I7" s="11" t="s">
        <v>15</v>
      </c>
      <c r="J7" s="11" t="s">
        <v>16</v>
      </c>
      <c r="K7" s="11" t="s">
        <v>17</v>
      </c>
      <c r="L7" s="12" t="s">
        <v>18</v>
      </c>
      <c r="M7" s="10" t="s">
        <v>14</v>
      </c>
      <c r="N7" s="11" t="s">
        <v>15</v>
      </c>
      <c r="O7" s="11" t="s">
        <v>16</v>
      </c>
      <c r="P7" s="11" t="s">
        <v>17</v>
      </c>
      <c r="Q7" s="12" t="s">
        <v>18</v>
      </c>
      <c r="R7" s="10" t="s">
        <v>14</v>
      </c>
      <c r="S7" s="11" t="s">
        <v>15</v>
      </c>
      <c r="T7" s="11" t="s">
        <v>16</v>
      </c>
      <c r="U7" s="11" t="s">
        <v>17</v>
      </c>
      <c r="V7" s="12" t="s">
        <v>18</v>
      </c>
      <c r="W7" s="10" t="s">
        <v>14</v>
      </c>
      <c r="X7" s="11" t="s">
        <v>15</v>
      </c>
      <c r="Y7" s="11" t="s">
        <v>16</v>
      </c>
      <c r="Z7" s="11" t="s">
        <v>17</v>
      </c>
      <c r="AA7" s="12" t="s">
        <v>18</v>
      </c>
      <c r="AB7" s="10" t="s">
        <v>14</v>
      </c>
      <c r="AC7" s="11" t="s">
        <v>15</v>
      </c>
      <c r="AD7" s="11" t="s">
        <v>16</v>
      </c>
      <c r="AE7" s="11" t="s">
        <v>17</v>
      </c>
      <c r="AF7" s="12" t="s">
        <v>18</v>
      </c>
      <c r="AG7" s="10" t="s">
        <v>14</v>
      </c>
      <c r="AH7" s="11" t="s">
        <v>15</v>
      </c>
      <c r="AI7" s="11" t="s">
        <v>16</v>
      </c>
      <c r="AJ7" s="11" t="s">
        <v>17</v>
      </c>
      <c r="AK7" s="12" t="s">
        <v>18</v>
      </c>
      <c r="AL7" s="10" t="s">
        <v>14</v>
      </c>
      <c r="AM7" s="11" t="s">
        <v>15</v>
      </c>
      <c r="AN7" s="11" t="s">
        <v>16</v>
      </c>
      <c r="AO7" s="11" t="s">
        <v>17</v>
      </c>
      <c r="AP7" s="12" t="s">
        <v>18</v>
      </c>
      <c r="AQ7" s="10" t="s">
        <v>14</v>
      </c>
      <c r="AR7" s="11" t="s">
        <v>15</v>
      </c>
      <c r="AS7" s="11" t="s">
        <v>16</v>
      </c>
      <c r="AT7" s="11" t="s">
        <v>17</v>
      </c>
      <c r="AU7" s="12" t="s">
        <v>18</v>
      </c>
    </row>
    <row r="8" spans="1:47" ht="13.8" thickBot="1">
      <c r="A8" s="13">
        <v>1</v>
      </c>
      <c r="B8" s="14">
        <v>2</v>
      </c>
      <c r="C8" s="13">
        <v>3</v>
      </c>
      <c r="D8" s="15">
        <v>4</v>
      </c>
      <c r="E8" s="15">
        <v>5</v>
      </c>
      <c r="F8" s="15">
        <v>6</v>
      </c>
      <c r="G8" s="16">
        <v>7</v>
      </c>
      <c r="H8" s="13">
        <v>18</v>
      </c>
      <c r="I8" s="15">
        <v>19</v>
      </c>
      <c r="J8" s="15">
        <v>20</v>
      </c>
      <c r="K8" s="15">
        <v>21</v>
      </c>
      <c r="L8" s="16">
        <v>22</v>
      </c>
      <c r="M8" s="13">
        <v>33</v>
      </c>
      <c r="N8" s="15">
        <v>34</v>
      </c>
      <c r="O8" s="15">
        <v>35</v>
      </c>
      <c r="P8" s="15">
        <v>36</v>
      </c>
      <c r="Q8" s="16">
        <v>37</v>
      </c>
      <c r="R8" s="13">
        <v>48</v>
      </c>
      <c r="S8" s="15">
        <v>49</v>
      </c>
      <c r="T8" s="15">
        <v>50</v>
      </c>
      <c r="U8" s="15">
        <v>51</v>
      </c>
      <c r="V8" s="16">
        <v>52</v>
      </c>
      <c r="W8" s="13">
        <v>53</v>
      </c>
      <c r="X8" s="15">
        <v>54</v>
      </c>
      <c r="Y8" s="15">
        <v>55</v>
      </c>
      <c r="Z8" s="15">
        <v>56</v>
      </c>
      <c r="AA8" s="16">
        <v>57</v>
      </c>
      <c r="AB8" s="13">
        <v>58</v>
      </c>
      <c r="AC8" s="15">
        <v>59</v>
      </c>
      <c r="AD8" s="15">
        <v>60</v>
      </c>
      <c r="AE8" s="15">
        <v>61</v>
      </c>
      <c r="AF8" s="16">
        <v>62</v>
      </c>
      <c r="AG8" s="13">
        <v>63</v>
      </c>
      <c r="AH8" s="15">
        <v>64</v>
      </c>
      <c r="AI8" s="15">
        <v>65</v>
      </c>
      <c r="AJ8" s="15">
        <v>66</v>
      </c>
      <c r="AK8" s="16">
        <v>67</v>
      </c>
      <c r="AL8" s="13">
        <v>53</v>
      </c>
      <c r="AM8" s="15">
        <v>54</v>
      </c>
      <c r="AN8" s="15">
        <v>55</v>
      </c>
      <c r="AO8" s="15">
        <v>56</v>
      </c>
      <c r="AP8" s="16">
        <v>57</v>
      </c>
      <c r="AQ8" s="13">
        <v>58</v>
      </c>
      <c r="AR8" s="15">
        <v>59</v>
      </c>
      <c r="AS8" s="15">
        <v>60</v>
      </c>
      <c r="AT8" s="15">
        <v>61</v>
      </c>
      <c r="AU8" s="16">
        <v>62</v>
      </c>
    </row>
    <row r="9" spans="1:47" s="9" customFormat="1" ht="31.2">
      <c r="A9" s="17" t="s">
        <v>19</v>
      </c>
      <c r="B9" s="18" t="s">
        <v>20</v>
      </c>
      <c r="C9" s="19">
        <f>C19+C21+C22</f>
        <v>6.7459965812600009</v>
      </c>
      <c r="D9" s="20">
        <f>D15+D16+D17+D18</f>
        <v>2.6476000000000002</v>
      </c>
      <c r="E9" s="20">
        <f>E10+E15+E16+E17+E18</f>
        <v>0</v>
      </c>
      <c r="F9" s="20">
        <f>F10+F15+F16+F17+F18</f>
        <v>6.7460000000000004</v>
      </c>
      <c r="G9" s="21">
        <f>G10+G15+G16+G17+G18</f>
        <v>0.1512298000000003</v>
      </c>
      <c r="H9" s="19">
        <f>H19+H21+H22</f>
        <v>9615.2144113363574</v>
      </c>
      <c r="I9" s="20">
        <f>I15+I16+I17+I18</f>
        <v>0</v>
      </c>
      <c r="J9" s="20">
        <f>J10+J15+J16+J17+J18</f>
        <v>0</v>
      </c>
      <c r="K9" s="20">
        <f>K10+K15+K16+K17+K18</f>
        <v>9615.2189999999991</v>
      </c>
      <c r="L9" s="21">
        <f>L10+L15+L16+L17+L18</f>
        <v>4048.4330008830002</v>
      </c>
      <c r="M9" s="19">
        <f>M19+M21+M22</f>
        <v>12.602920078899002</v>
      </c>
      <c r="N9" s="20">
        <f>N15+N16+N17+N18</f>
        <v>0</v>
      </c>
      <c r="O9" s="20">
        <f>O10+O15+O16+O17+O18</f>
        <v>0</v>
      </c>
      <c r="P9" s="20">
        <f>P10+P15+P16+P17+P18</f>
        <v>12.6029</v>
      </c>
      <c r="Q9" s="21">
        <f>Q10+Q15+Q16+Q17+Q18</f>
        <v>3.3068677699999984</v>
      </c>
      <c r="R9" s="19">
        <f>R19+R21+R22</f>
        <v>11499.9758</v>
      </c>
      <c r="S9" s="20">
        <f>S15+S16+S17+S18</f>
        <v>0</v>
      </c>
      <c r="T9" s="20">
        <f>T10+T15+T16+T17+T18</f>
        <v>0</v>
      </c>
      <c r="U9" s="20">
        <f>U10+U15+U16+U17+U18</f>
        <v>11500</v>
      </c>
      <c r="V9" s="21">
        <f>V10+V15+V16+V17+V18</f>
        <v>5940</v>
      </c>
      <c r="W9" s="19">
        <f>W19+W21+W22</f>
        <v>5500.0199999999995</v>
      </c>
      <c r="X9" s="20">
        <f>X15+X16+X17+X18</f>
        <v>0</v>
      </c>
      <c r="Y9" s="20">
        <f>Y10+Y15+Y16+Y17+Y18</f>
        <v>0</v>
      </c>
      <c r="Z9" s="20">
        <f>Z10+Z15+Z16+Z17+Z18</f>
        <v>5500</v>
      </c>
      <c r="AA9" s="21">
        <f>AA10+AA15+AA16+AA17+AA18</f>
        <v>2880</v>
      </c>
      <c r="AB9" s="19">
        <f>AB19+AB21+AB22</f>
        <v>6000.0320000000002</v>
      </c>
      <c r="AC9" s="20">
        <f>AC15+AC16+AC17+AC18</f>
        <v>0</v>
      </c>
      <c r="AD9" s="20">
        <f>AD10+AD15+AD16+AD17+AD18</f>
        <v>0</v>
      </c>
      <c r="AE9" s="20">
        <f>AE10+AE15+AE16+AE17+AE18</f>
        <v>6000</v>
      </c>
      <c r="AF9" s="21">
        <f>AF10+AF15+AF16+AF17+AF18</f>
        <v>3460</v>
      </c>
      <c r="AG9" s="19">
        <f>AG19+AG21+AG22</f>
        <v>0</v>
      </c>
      <c r="AH9" s="20">
        <f>AH15+AH16+AH17+AH18</f>
        <v>0</v>
      </c>
      <c r="AI9" s="20">
        <f>AI10+AI15+AI16+AI17+AI18</f>
        <v>0</v>
      </c>
      <c r="AJ9" s="20">
        <f>AJ10+AJ15+AJ16+AJ17+AJ18</f>
        <v>0</v>
      </c>
      <c r="AK9" s="21">
        <f>AK10+AK15+AK16+AK17+AK18</f>
        <v>0</v>
      </c>
      <c r="AL9" s="19">
        <f>AL19+AL21+AL22</f>
        <v>0</v>
      </c>
      <c r="AM9" s="20">
        <f>AM15+AM16+AM17+AM18</f>
        <v>0</v>
      </c>
      <c r="AN9" s="20">
        <f>AN10+AN15+AN16+AN17+AN18</f>
        <v>0</v>
      </c>
      <c r="AO9" s="20">
        <f>AO10+AO15+AO16+AO17+AO18</f>
        <v>0</v>
      </c>
      <c r="AP9" s="21">
        <f>AP10+AP15+AP16+AP17+AP18</f>
        <v>0</v>
      </c>
      <c r="AQ9" s="19">
        <f>AQ19+AQ21+AQ22</f>
        <v>0</v>
      </c>
      <c r="AR9" s="20">
        <f>AR15+AR16+AR17+AR18</f>
        <v>0</v>
      </c>
      <c r="AS9" s="20">
        <f>AS10+AS15+AS16+AS17+AS18</f>
        <v>0</v>
      </c>
      <c r="AT9" s="20">
        <f>AT10+AT15+AT16+AT17+AT18</f>
        <v>0</v>
      </c>
      <c r="AU9" s="21">
        <f>AU10+AU15+AU16+AU17+AU18</f>
        <v>0</v>
      </c>
    </row>
    <row r="10" spans="1:47" s="9" customFormat="1" ht="15.6">
      <c r="A10" s="22" t="s">
        <v>21</v>
      </c>
      <c r="B10" s="23" t="s">
        <v>22</v>
      </c>
      <c r="C10" s="24" t="s">
        <v>23</v>
      </c>
      <c r="D10" s="25" t="s">
        <v>23</v>
      </c>
      <c r="E10" s="26">
        <f>E12</f>
        <v>0</v>
      </c>
      <c r="F10" s="26">
        <f>F12+F13</f>
        <v>2.6476000000000002</v>
      </c>
      <c r="G10" s="27">
        <f>G12+G13+G14</f>
        <v>0.1512298000000003</v>
      </c>
      <c r="H10" s="24" t="s">
        <v>23</v>
      </c>
      <c r="I10" s="25" t="s">
        <v>23</v>
      </c>
      <c r="J10" s="26">
        <f>J12</f>
        <v>0</v>
      </c>
      <c r="K10" s="26">
        <f>K12+K13</f>
        <v>0</v>
      </c>
      <c r="L10" s="27">
        <f>L12+L13+L14</f>
        <v>4048.4330008830002</v>
      </c>
      <c r="M10" s="24" t="s">
        <v>23</v>
      </c>
      <c r="N10" s="25" t="s">
        <v>23</v>
      </c>
      <c r="O10" s="26">
        <f>O12</f>
        <v>0</v>
      </c>
      <c r="P10" s="26">
        <f>P12+P13</f>
        <v>0</v>
      </c>
      <c r="Q10" s="27">
        <f>Q12+Q13+Q14</f>
        <v>3.3068677699999984</v>
      </c>
      <c r="R10" s="24" t="s">
        <v>23</v>
      </c>
      <c r="S10" s="25" t="s">
        <v>23</v>
      </c>
      <c r="T10" s="26">
        <f>T12</f>
        <v>0</v>
      </c>
      <c r="U10" s="26">
        <f>U12+U13</f>
        <v>0</v>
      </c>
      <c r="V10" s="27">
        <f>V12+V13+V14</f>
        <v>5940</v>
      </c>
      <c r="W10" s="24" t="s">
        <v>23</v>
      </c>
      <c r="X10" s="25" t="s">
        <v>23</v>
      </c>
      <c r="Y10" s="26">
        <f>Y12</f>
        <v>0</v>
      </c>
      <c r="Z10" s="26">
        <f>Z12+Z13</f>
        <v>0</v>
      </c>
      <c r="AA10" s="27">
        <f>AA12+AA13+AA14</f>
        <v>2880</v>
      </c>
      <c r="AB10" s="24" t="s">
        <v>23</v>
      </c>
      <c r="AC10" s="25" t="s">
        <v>23</v>
      </c>
      <c r="AD10" s="26">
        <f>AD12</f>
        <v>0</v>
      </c>
      <c r="AE10" s="26">
        <f>AE12+AE13</f>
        <v>0</v>
      </c>
      <c r="AF10" s="27">
        <f>AF12+AF13+AF14</f>
        <v>3460</v>
      </c>
      <c r="AG10" s="24" t="s">
        <v>23</v>
      </c>
      <c r="AH10" s="25" t="s">
        <v>23</v>
      </c>
      <c r="AI10" s="26">
        <f>AI12</f>
        <v>0</v>
      </c>
      <c r="AJ10" s="26">
        <f>AJ12+AJ13</f>
        <v>0</v>
      </c>
      <c r="AK10" s="27">
        <f>AK12+AK13+AK14</f>
        <v>0</v>
      </c>
      <c r="AL10" s="24" t="s">
        <v>23</v>
      </c>
      <c r="AM10" s="25" t="s">
        <v>23</v>
      </c>
      <c r="AN10" s="26">
        <f>AN12</f>
        <v>0</v>
      </c>
      <c r="AO10" s="26">
        <f>AO12+AO13</f>
        <v>0</v>
      </c>
      <c r="AP10" s="27">
        <f>AP12+AP13+AP14</f>
        <v>0</v>
      </c>
      <c r="AQ10" s="24" t="s">
        <v>23</v>
      </c>
      <c r="AR10" s="25" t="s">
        <v>23</v>
      </c>
      <c r="AS10" s="26">
        <f>AS12</f>
        <v>0</v>
      </c>
      <c r="AT10" s="26">
        <f>AT12+AT13</f>
        <v>0</v>
      </c>
      <c r="AU10" s="27">
        <f>AU12+AU13+AU14</f>
        <v>0</v>
      </c>
    </row>
    <row r="11" spans="1:47" s="9" customFormat="1" ht="15.6">
      <c r="A11" s="22"/>
      <c r="B11" s="23" t="s">
        <v>24</v>
      </c>
      <c r="C11" s="24" t="s">
        <v>23</v>
      </c>
      <c r="D11" s="28" t="s">
        <v>23</v>
      </c>
      <c r="E11" s="28" t="s">
        <v>23</v>
      </c>
      <c r="F11" s="28" t="s">
        <v>23</v>
      </c>
      <c r="G11" s="29" t="s">
        <v>23</v>
      </c>
      <c r="H11" s="24" t="s">
        <v>23</v>
      </c>
      <c r="I11" s="28" t="s">
        <v>23</v>
      </c>
      <c r="J11" s="28" t="s">
        <v>23</v>
      </c>
      <c r="K11" s="28" t="s">
        <v>23</v>
      </c>
      <c r="L11" s="29" t="s">
        <v>23</v>
      </c>
      <c r="M11" s="24" t="s">
        <v>23</v>
      </c>
      <c r="N11" s="28" t="s">
        <v>23</v>
      </c>
      <c r="O11" s="28" t="s">
        <v>23</v>
      </c>
      <c r="P11" s="28" t="s">
        <v>23</v>
      </c>
      <c r="Q11" s="29" t="s">
        <v>23</v>
      </c>
      <c r="R11" s="24" t="s">
        <v>23</v>
      </c>
      <c r="S11" s="28" t="s">
        <v>23</v>
      </c>
      <c r="T11" s="28" t="s">
        <v>23</v>
      </c>
      <c r="U11" s="28" t="s">
        <v>23</v>
      </c>
      <c r="V11" s="29" t="s">
        <v>23</v>
      </c>
      <c r="W11" s="24" t="s">
        <v>23</v>
      </c>
      <c r="X11" s="28" t="s">
        <v>23</v>
      </c>
      <c r="Y11" s="28" t="s">
        <v>23</v>
      </c>
      <c r="Z11" s="28" t="s">
        <v>23</v>
      </c>
      <c r="AA11" s="29" t="s">
        <v>23</v>
      </c>
      <c r="AB11" s="24" t="s">
        <v>23</v>
      </c>
      <c r="AC11" s="28" t="s">
        <v>23</v>
      </c>
      <c r="AD11" s="28" t="s">
        <v>23</v>
      </c>
      <c r="AE11" s="28" t="s">
        <v>23</v>
      </c>
      <c r="AF11" s="29" t="s">
        <v>23</v>
      </c>
      <c r="AG11" s="24" t="s">
        <v>23</v>
      </c>
      <c r="AH11" s="28" t="s">
        <v>23</v>
      </c>
      <c r="AI11" s="28" t="s">
        <v>23</v>
      </c>
      <c r="AJ11" s="28" t="s">
        <v>23</v>
      </c>
      <c r="AK11" s="29" t="s">
        <v>23</v>
      </c>
      <c r="AL11" s="24" t="s">
        <v>23</v>
      </c>
      <c r="AM11" s="28" t="s">
        <v>23</v>
      </c>
      <c r="AN11" s="28" t="s">
        <v>23</v>
      </c>
      <c r="AO11" s="28" t="s">
        <v>23</v>
      </c>
      <c r="AP11" s="29" t="s">
        <v>23</v>
      </c>
      <c r="AQ11" s="24" t="s">
        <v>23</v>
      </c>
      <c r="AR11" s="28" t="s">
        <v>23</v>
      </c>
      <c r="AS11" s="28" t="s">
        <v>23</v>
      </c>
      <c r="AT11" s="28" t="s">
        <v>23</v>
      </c>
      <c r="AU11" s="29" t="s">
        <v>23</v>
      </c>
    </row>
    <row r="12" spans="1:47" s="9" customFormat="1" ht="15.6">
      <c r="A12" s="22" t="s">
        <v>25</v>
      </c>
      <c r="B12" s="23" t="s">
        <v>15</v>
      </c>
      <c r="C12" s="24" t="s">
        <v>23</v>
      </c>
      <c r="D12" s="30" t="s">
        <v>23</v>
      </c>
      <c r="E12" s="31"/>
      <c r="F12" s="32">
        <f>D9-D19-D21-D22-E12-G12</f>
        <v>2.6476000000000002</v>
      </c>
      <c r="G12" s="33"/>
      <c r="H12" s="24" t="s">
        <v>23</v>
      </c>
      <c r="I12" s="30" t="s">
        <v>23</v>
      </c>
      <c r="J12" s="34"/>
      <c r="K12" s="32">
        <f>I9-I19-I21-I22-J12-L12</f>
        <v>0</v>
      </c>
      <c r="L12" s="33"/>
      <c r="M12" s="24" t="s">
        <v>23</v>
      </c>
      <c r="N12" s="30" t="s">
        <v>23</v>
      </c>
      <c r="O12" s="31"/>
      <c r="P12" s="32">
        <f>N9-N19-N21-N22-O12-Q12</f>
        <v>0</v>
      </c>
      <c r="Q12" s="33"/>
      <c r="R12" s="24" t="s">
        <v>23</v>
      </c>
      <c r="S12" s="30" t="s">
        <v>23</v>
      </c>
      <c r="T12" s="31"/>
      <c r="U12" s="32">
        <f>S9-S19-S21-S22-T12-V12</f>
        <v>0</v>
      </c>
      <c r="V12" s="33"/>
      <c r="W12" s="24" t="s">
        <v>23</v>
      </c>
      <c r="X12" s="30" t="s">
        <v>23</v>
      </c>
      <c r="Y12" s="31"/>
      <c r="Z12" s="32">
        <f>X9-X19-X21-X22-Y12-AA12</f>
        <v>0</v>
      </c>
      <c r="AA12" s="33"/>
      <c r="AB12" s="24" t="s">
        <v>23</v>
      </c>
      <c r="AC12" s="30" t="s">
        <v>23</v>
      </c>
      <c r="AD12" s="31"/>
      <c r="AE12" s="32">
        <f>AC9-AC19-AC21-AC22-AD12-AF12</f>
        <v>0</v>
      </c>
      <c r="AF12" s="33"/>
      <c r="AG12" s="24" t="s">
        <v>23</v>
      </c>
      <c r="AH12" s="30" t="s">
        <v>23</v>
      </c>
      <c r="AI12" s="31"/>
      <c r="AJ12" s="32">
        <f>AH9-AH19-AH21-AH22-AI12-AK12</f>
        <v>0</v>
      </c>
      <c r="AK12" s="33"/>
      <c r="AL12" s="24" t="s">
        <v>23</v>
      </c>
      <c r="AM12" s="30" t="s">
        <v>23</v>
      </c>
      <c r="AN12" s="31"/>
      <c r="AO12" s="32">
        <f>AM9-AM19-AM21-AM22-AN12-AP12</f>
        <v>0</v>
      </c>
      <c r="AP12" s="33"/>
      <c r="AQ12" s="24" t="s">
        <v>23</v>
      </c>
      <c r="AR12" s="30" t="s">
        <v>23</v>
      </c>
      <c r="AS12" s="31"/>
      <c r="AT12" s="32">
        <f>AR9-AR19-AR21-AR22-AS12-AU12</f>
        <v>0</v>
      </c>
      <c r="AU12" s="33"/>
    </row>
    <row r="13" spans="1:47" s="9" customFormat="1" ht="15.6">
      <c r="A13" s="22" t="s">
        <v>26</v>
      </c>
      <c r="B13" s="23" t="s">
        <v>16</v>
      </c>
      <c r="C13" s="24" t="s">
        <v>23</v>
      </c>
      <c r="D13" s="30" t="s">
        <v>23</v>
      </c>
      <c r="E13" s="30" t="s">
        <v>23</v>
      </c>
      <c r="F13" s="32">
        <f>E9-E19-E21-E22-G13</f>
        <v>0</v>
      </c>
      <c r="G13" s="33"/>
      <c r="H13" s="24" t="s">
        <v>23</v>
      </c>
      <c r="I13" s="30" t="s">
        <v>23</v>
      </c>
      <c r="J13" s="30" t="s">
        <v>23</v>
      </c>
      <c r="K13" s="32">
        <f>J9-J19-J21-J22-L13</f>
        <v>0</v>
      </c>
      <c r="L13" s="33"/>
      <c r="M13" s="24" t="s">
        <v>23</v>
      </c>
      <c r="N13" s="30" t="s">
        <v>23</v>
      </c>
      <c r="O13" s="30" t="s">
        <v>23</v>
      </c>
      <c r="P13" s="32">
        <f>O9-O19-O21-O22-Q13</f>
        <v>0</v>
      </c>
      <c r="Q13" s="33"/>
      <c r="R13" s="24" t="s">
        <v>23</v>
      </c>
      <c r="S13" s="30" t="s">
        <v>23</v>
      </c>
      <c r="T13" s="30" t="s">
        <v>23</v>
      </c>
      <c r="U13" s="32">
        <f>T9-T19-T21-T22-V13</f>
        <v>0</v>
      </c>
      <c r="V13" s="33"/>
      <c r="W13" s="24" t="s">
        <v>23</v>
      </c>
      <c r="X13" s="30" t="s">
        <v>23</v>
      </c>
      <c r="Y13" s="30" t="s">
        <v>23</v>
      </c>
      <c r="Z13" s="32">
        <f>Y9-Y19-Y21-Y22-AA13</f>
        <v>0</v>
      </c>
      <c r="AA13" s="33"/>
      <c r="AB13" s="24" t="s">
        <v>23</v>
      </c>
      <c r="AC13" s="30" t="s">
        <v>23</v>
      </c>
      <c r="AD13" s="30" t="s">
        <v>23</v>
      </c>
      <c r="AE13" s="32">
        <f>AD9-AD19-AD21-AD22-AF13</f>
        <v>0</v>
      </c>
      <c r="AF13" s="33"/>
      <c r="AG13" s="24" t="s">
        <v>23</v>
      </c>
      <c r="AH13" s="30" t="s">
        <v>23</v>
      </c>
      <c r="AI13" s="30" t="s">
        <v>23</v>
      </c>
      <c r="AJ13" s="32">
        <f>AI9-AI19-AI21-AI22-AK13</f>
        <v>0</v>
      </c>
      <c r="AK13" s="33"/>
      <c r="AL13" s="24" t="s">
        <v>23</v>
      </c>
      <c r="AM13" s="30" t="s">
        <v>23</v>
      </c>
      <c r="AN13" s="30" t="s">
        <v>23</v>
      </c>
      <c r="AO13" s="32">
        <f>AN9-AN19-AN21-AN22-AP13</f>
        <v>0</v>
      </c>
      <c r="AP13" s="33"/>
      <c r="AQ13" s="24" t="s">
        <v>23</v>
      </c>
      <c r="AR13" s="30" t="s">
        <v>23</v>
      </c>
      <c r="AS13" s="30" t="s">
        <v>23</v>
      </c>
      <c r="AT13" s="32">
        <f>AS9-AS19-AS21-AS22-AU13</f>
        <v>0</v>
      </c>
      <c r="AU13" s="33"/>
    </row>
    <row r="14" spans="1:47" s="9" customFormat="1" ht="15.6">
      <c r="A14" s="22" t="s">
        <v>27</v>
      </c>
      <c r="B14" s="23" t="s">
        <v>17</v>
      </c>
      <c r="C14" s="24" t="s">
        <v>23</v>
      </c>
      <c r="D14" s="30" t="s">
        <v>23</v>
      </c>
      <c r="E14" s="30" t="s">
        <v>23</v>
      </c>
      <c r="F14" s="30" t="s">
        <v>23</v>
      </c>
      <c r="G14" s="35">
        <f>F9-F19-F21-F22</f>
        <v>0.1512298000000003</v>
      </c>
      <c r="H14" s="24" t="s">
        <v>23</v>
      </c>
      <c r="I14" s="30" t="s">
        <v>23</v>
      </c>
      <c r="J14" s="30" t="s">
        <v>23</v>
      </c>
      <c r="K14" s="30" t="s">
        <v>23</v>
      </c>
      <c r="L14" s="35">
        <f>K9-K19-K21-K22</f>
        <v>4048.4330008830002</v>
      </c>
      <c r="M14" s="24" t="s">
        <v>23</v>
      </c>
      <c r="N14" s="30" t="s">
        <v>23</v>
      </c>
      <c r="O14" s="30" t="s">
        <v>23</v>
      </c>
      <c r="P14" s="30" t="s">
        <v>23</v>
      </c>
      <c r="Q14" s="35">
        <f>P9-P19-P21-P22</f>
        <v>3.3068677699999984</v>
      </c>
      <c r="R14" s="24" t="s">
        <v>23</v>
      </c>
      <c r="S14" s="30" t="s">
        <v>23</v>
      </c>
      <c r="T14" s="30" t="s">
        <v>23</v>
      </c>
      <c r="U14" s="30" t="s">
        <v>23</v>
      </c>
      <c r="V14" s="35">
        <f>U9-U19-U21-U22</f>
        <v>5940</v>
      </c>
      <c r="W14" s="24" t="s">
        <v>23</v>
      </c>
      <c r="X14" s="30" t="s">
        <v>23</v>
      </c>
      <c r="Y14" s="30" t="s">
        <v>23</v>
      </c>
      <c r="Z14" s="30" t="s">
        <v>23</v>
      </c>
      <c r="AA14" s="35">
        <f>Z9-Z19-Z21-Z22</f>
        <v>2880</v>
      </c>
      <c r="AB14" s="24" t="s">
        <v>23</v>
      </c>
      <c r="AC14" s="30" t="s">
        <v>23</v>
      </c>
      <c r="AD14" s="30" t="s">
        <v>23</v>
      </c>
      <c r="AE14" s="30" t="s">
        <v>23</v>
      </c>
      <c r="AF14" s="35">
        <f>AE9-AE19-AE21-AE22</f>
        <v>3460</v>
      </c>
      <c r="AG14" s="24" t="s">
        <v>23</v>
      </c>
      <c r="AH14" s="30" t="s">
        <v>23</v>
      </c>
      <c r="AI14" s="30" t="s">
        <v>23</v>
      </c>
      <c r="AJ14" s="30" t="s">
        <v>23</v>
      </c>
      <c r="AK14" s="35">
        <f>AJ9-AJ19-AJ21-AJ22</f>
        <v>0</v>
      </c>
      <c r="AL14" s="24" t="s">
        <v>23</v>
      </c>
      <c r="AM14" s="30" t="s">
        <v>23</v>
      </c>
      <c r="AN14" s="30" t="s">
        <v>23</v>
      </c>
      <c r="AO14" s="30" t="s">
        <v>23</v>
      </c>
      <c r="AP14" s="35">
        <f>AO9-AO19-AO21-AO22</f>
        <v>0</v>
      </c>
      <c r="AQ14" s="24" t="s">
        <v>23</v>
      </c>
      <c r="AR14" s="30" t="s">
        <v>23</v>
      </c>
      <c r="AS14" s="30" t="s">
        <v>23</v>
      </c>
      <c r="AT14" s="30" t="s">
        <v>23</v>
      </c>
      <c r="AU14" s="35">
        <f>AT9-AT19-AT21-AT22</f>
        <v>0</v>
      </c>
    </row>
    <row r="15" spans="1:47" s="9" customFormat="1" ht="15.6">
      <c r="A15" s="22" t="s">
        <v>28</v>
      </c>
      <c r="B15" s="23" t="s">
        <v>29</v>
      </c>
      <c r="C15" s="36">
        <f>SUM(D15:G15)</f>
        <v>0</v>
      </c>
      <c r="D15" s="37"/>
      <c r="E15" s="37"/>
      <c r="F15" s="37"/>
      <c r="G15" s="33"/>
      <c r="H15" s="36">
        <f>SUM(I15:L15)</f>
        <v>0</v>
      </c>
      <c r="I15" s="37"/>
      <c r="J15" s="37"/>
      <c r="K15" s="37"/>
      <c r="L15" s="33"/>
      <c r="M15" s="36">
        <f>SUM(N15:Q15)</f>
        <v>0</v>
      </c>
      <c r="N15" s="37"/>
      <c r="O15" s="37"/>
      <c r="P15" s="37"/>
      <c r="Q15" s="33"/>
      <c r="R15" s="36">
        <f>SUM(S15:V15)</f>
        <v>0</v>
      </c>
      <c r="S15" s="37"/>
      <c r="T15" s="37"/>
      <c r="U15" s="37"/>
      <c r="V15" s="33"/>
      <c r="W15" s="36">
        <f>SUM(X15:AA15)</f>
        <v>0</v>
      </c>
      <c r="X15" s="37"/>
      <c r="Y15" s="37"/>
      <c r="Z15" s="37"/>
      <c r="AA15" s="33"/>
      <c r="AB15" s="36">
        <f>SUM(AC15:AF15)</f>
        <v>0</v>
      </c>
      <c r="AC15" s="37"/>
      <c r="AD15" s="37"/>
      <c r="AE15" s="37"/>
      <c r="AF15" s="33"/>
      <c r="AG15" s="36">
        <f>SUM(AH15:AK15)</f>
        <v>0</v>
      </c>
      <c r="AH15" s="37"/>
      <c r="AI15" s="37"/>
      <c r="AJ15" s="37"/>
      <c r="AK15" s="33"/>
      <c r="AL15" s="36">
        <f>SUM(AM15:AP15)</f>
        <v>0</v>
      </c>
      <c r="AM15" s="37"/>
      <c r="AN15" s="37"/>
      <c r="AO15" s="37"/>
      <c r="AP15" s="33"/>
      <c r="AQ15" s="36">
        <f>SUM(AR15:AU15)</f>
        <v>0</v>
      </c>
      <c r="AR15" s="37"/>
      <c r="AS15" s="37"/>
      <c r="AT15" s="37"/>
      <c r="AU15" s="33"/>
    </row>
    <row r="16" spans="1:47" s="9" customFormat="1" ht="15.6">
      <c r="A16" s="22" t="s">
        <v>30</v>
      </c>
      <c r="B16" s="23" t="s">
        <v>31</v>
      </c>
      <c r="C16" s="36">
        <f>SUM(D16:G16)</f>
        <v>0</v>
      </c>
      <c r="D16" s="34"/>
      <c r="E16" s="34"/>
      <c r="F16" s="34"/>
      <c r="G16" s="33"/>
      <c r="H16" s="36">
        <f>SUM(I16:L16)</f>
        <v>0</v>
      </c>
      <c r="I16" s="34"/>
      <c r="J16" s="34"/>
      <c r="K16" s="34"/>
      <c r="L16" s="33"/>
      <c r="M16" s="36">
        <f>SUM(N16:Q16)</f>
        <v>0</v>
      </c>
      <c r="N16" s="34"/>
      <c r="O16" s="34"/>
      <c r="P16" s="34"/>
      <c r="Q16" s="33"/>
      <c r="R16" s="36">
        <f>SUM(S16:V16)</f>
        <v>0</v>
      </c>
      <c r="S16" s="34"/>
      <c r="T16" s="34"/>
      <c r="U16" s="34"/>
      <c r="V16" s="33"/>
      <c r="W16" s="36">
        <f>SUM(X16:AA16)</f>
        <v>0</v>
      </c>
      <c r="X16" s="34"/>
      <c r="Y16" s="34"/>
      <c r="Z16" s="34"/>
      <c r="AA16" s="33"/>
      <c r="AB16" s="36">
        <f>SUM(AC16:AF16)</f>
        <v>0</v>
      </c>
      <c r="AC16" s="34"/>
      <c r="AD16" s="34"/>
      <c r="AE16" s="34"/>
      <c r="AF16" s="33"/>
      <c r="AG16" s="36">
        <f>SUM(AH16:AK16)</f>
        <v>0</v>
      </c>
      <c r="AH16" s="34"/>
      <c r="AI16" s="34"/>
      <c r="AJ16" s="34"/>
      <c r="AK16" s="33"/>
      <c r="AL16" s="36">
        <f>SUM(AM16:AP16)</f>
        <v>0</v>
      </c>
      <c r="AM16" s="34"/>
      <c r="AN16" s="34"/>
      <c r="AO16" s="34"/>
      <c r="AP16" s="33"/>
      <c r="AQ16" s="36">
        <f>SUM(AR16:AU16)</f>
        <v>0</v>
      </c>
      <c r="AR16" s="34"/>
      <c r="AS16" s="34"/>
      <c r="AT16" s="34"/>
      <c r="AU16" s="33"/>
    </row>
    <row r="17" spans="1:47" s="9" customFormat="1" ht="46.8">
      <c r="A17" s="22" t="s">
        <v>32</v>
      </c>
      <c r="B17" s="23" t="s">
        <v>33</v>
      </c>
      <c r="C17" s="36">
        <f>SUM(D17:G17)</f>
        <v>0</v>
      </c>
      <c r="D17" s="34"/>
      <c r="E17" s="34"/>
      <c r="F17" s="34"/>
      <c r="G17" s="33"/>
      <c r="H17" s="36">
        <f>SUM(I17:L17)</f>
        <v>9615.2189999999991</v>
      </c>
      <c r="I17" s="34"/>
      <c r="J17" s="34"/>
      <c r="K17" s="34">
        <v>9615.2189999999991</v>
      </c>
      <c r="L17" s="33"/>
      <c r="M17" s="36">
        <f>SUM(N17:Q17)</f>
        <v>0</v>
      </c>
      <c r="N17" s="34"/>
      <c r="O17" s="34"/>
      <c r="P17" s="34"/>
      <c r="Q17" s="33"/>
      <c r="R17" s="36">
        <f>SUM(S17:V17)</f>
        <v>11500</v>
      </c>
      <c r="S17" s="34"/>
      <c r="T17" s="34"/>
      <c r="U17" s="34">
        <v>11500</v>
      </c>
      <c r="V17" s="33"/>
      <c r="W17" s="36">
        <f>SUM(X17:AA17)</f>
        <v>5500</v>
      </c>
      <c r="X17" s="34"/>
      <c r="Y17" s="34">
        <f>T17/2</f>
        <v>0</v>
      </c>
      <c r="Z17" s="34">
        <v>5500</v>
      </c>
      <c r="AA17" s="33"/>
      <c r="AB17" s="36">
        <f>SUM(AC17:AF17)</f>
        <v>6000</v>
      </c>
      <c r="AC17" s="34"/>
      <c r="AD17" s="34">
        <f>Y17</f>
        <v>0</v>
      </c>
      <c r="AE17" s="34">
        <v>6000</v>
      </c>
      <c r="AF17" s="33"/>
      <c r="AG17" s="36">
        <f>SUM(AH17:AK17)</f>
        <v>0</v>
      </c>
      <c r="AH17" s="34"/>
      <c r="AI17" s="34"/>
      <c r="AJ17" s="34"/>
      <c r="AK17" s="33"/>
      <c r="AL17" s="36">
        <f>SUM(AM17:AP17)</f>
        <v>0</v>
      </c>
      <c r="AM17" s="34"/>
      <c r="AN17" s="34"/>
      <c r="AO17" s="34"/>
      <c r="AP17" s="33"/>
      <c r="AQ17" s="36">
        <f>SUM(AR17:AU17)</f>
        <v>0</v>
      </c>
      <c r="AR17" s="34"/>
      <c r="AS17" s="34"/>
      <c r="AT17" s="34"/>
      <c r="AU17" s="33"/>
    </row>
    <row r="18" spans="1:47" s="9" customFormat="1" ht="31.2">
      <c r="A18" s="22" t="s">
        <v>34</v>
      </c>
      <c r="B18" s="23" t="s">
        <v>35</v>
      </c>
      <c r="C18" s="36">
        <f>SUM(D18:G18)</f>
        <v>6.7460000000000004</v>
      </c>
      <c r="D18" s="34">
        <v>2.6476000000000002</v>
      </c>
      <c r="E18" s="34"/>
      <c r="F18" s="34">
        <v>4.0983999999999998</v>
      </c>
      <c r="G18" s="33"/>
      <c r="H18" s="36">
        <f>SUM(I18:L18)</f>
        <v>0</v>
      </c>
      <c r="I18" s="34"/>
      <c r="J18" s="34"/>
      <c r="K18" s="34"/>
      <c r="L18" s="33"/>
      <c r="M18" s="36">
        <f>SUM(N18:Q18)</f>
        <v>12.6029</v>
      </c>
      <c r="N18" s="34"/>
      <c r="O18" s="34"/>
      <c r="P18" s="34">
        <v>12.6029</v>
      </c>
      <c r="Q18" s="33"/>
      <c r="R18" s="36">
        <f>SUM(S18:V18)</f>
        <v>0</v>
      </c>
      <c r="S18" s="34"/>
      <c r="T18" s="34"/>
      <c r="U18" s="34"/>
      <c r="V18" s="33"/>
      <c r="W18" s="36">
        <f>SUM(X18:AA18)</f>
        <v>0</v>
      </c>
      <c r="X18" s="34"/>
      <c r="Y18" s="34"/>
      <c r="Z18" s="34"/>
      <c r="AA18" s="33"/>
      <c r="AB18" s="36">
        <f>SUM(AC18:AF18)</f>
        <v>0</v>
      </c>
      <c r="AC18" s="34"/>
      <c r="AD18" s="34"/>
      <c r="AE18" s="34"/>
      <c r="AF18" s="33"/>
      <c r="AG18" s="36">
        <f>SUM(AH18:AK18)</f>
        <v>0</v>
      </c>
      <c r="AH18" s="34"/>
      <c r="AI18" s="34"/>
      <c r="AJ18" s="34"/>
      <c r="AK18" s="33"/>
      <c r="AL18" s="36">
        <f>SUM(AM18:AP18)</f>
        <v>0</v>
      </c>
      <c r="AM18" s="34"/>
      <c r="AN18" s="34"/>
      <c r="AO18" s="34"/>
      <c r="AP18" s="33"/>
      <c r="AQ18" s="36">
        <f>SUM(AR18:AU18)</f>
        <v>0</v>
      </c>
      <c r="AR18" s="34"/>
      <c r="AS18" s="34"/>
      <c r="AT18" s="34"/>
      <c r="AU18" s="33"/>
    </row>
    <row r="19" spans="1:47" s="9" customFormat="1" ht="31.2">
      <c r="A19" s="22" t="s">
        <v>36</v>
      </c>
      <c r="B19" s="23" t="s">
        <v>37</v>
      </c>
      <c r="C19" s="36">
        <f>SUM(D19:G19)</f>
        <v>0.27599658126000004</v>
      </c>
      <c r="D19" s="26">
        <f>D9*D20/100</f>
        <v>0</v>
      </c>
      <c r="E19" s="26">
        <f>E9*E20/100</f>
        <v>0</v>
      </c>
      <c r="F19" s="26">
        <f>F9*F20/100</f>
        <v>0.26107020000000003</v>
      </c>
      <c r="G19" s="27">
        <f>G9*G20/100</f>
        <v>1.4926381260000027E-2</v>
      </c>
      <c r="H19" s="36">
        <f>SUM(I19:L19)</f>
        <v>715.52641133635962</v>
      </c>
      <c r="I19" s="26">
        <f>I9*I20/100</f>
        <v>0</v>
      </c>
      <c r="J19" s="26">
        <f>J9*J20/100</f>
        <v>0</v>
      </c>
      <c r="K19" s="26">
        <f>K9*K20/100</f>
        <v>397.52199911699995</v>
      </c>
      <c r="L19" s="27">
        <f>L9*L20/100</f>
        <v>318.00441221935966</v>
      </c>
      <c r="M19" s="36">
        <f>SUM(N19:Q19)</f>
        <v>0.81412007889899973</v>
      </c>
      <c r="N19" s="26">
        <f>N9*N20/100</f>
        <v>0</v>
      </c>
      <c r="O19" s="26">
        <f>O9*O20/100</f>
        <v>0</v>
      </c>
      <c r="P19" s="26">
        <f>P9*P20/100</f>
        <v>0.48773222999999999</v>
      </c>
      <c r="Q19" s="27">
        <f>Q9*Q20/100</f>
        <v>0.3263878488989998</v>
      </c>
      <c r="R19" s="36">
        <f>SUM(S19:V19)</f>
        <v>899.97579999999994</v>
      </c>
      <c r="S19" s="26">
        <f>S9*S20/100</f>
        <v>0</v>
      </c>
      <c r="T19" s="26">
        <f>T9*T20/100</f>
        <v>0</v>
      </c>
      <c r="U19" s="26">
        <f>U9*U20/100</f>
        <v>460</v>
      </c>
      <c r="V19" s="27">
        <f>V9*V20/100</f>
        <v>439.97579999999999</v>
      </c>
      <c r="W19" s="36">
        <f>SUM(X19:AA19)</f>
        <v>433.12</v>
      </c>
      <c r="X19" s="26">
        <f>X9*X20/100</f>
        <v>0</v>
      </c>
      <c r="Y19" s="26">
        <f>Y9*Y20/100</f>
        <v>0</v>
      </c>
      <c r="Z19" s="26">
        <f>Z9*Z20/100</f>
        <v>220</v>
      </c>
      <c r="AA19" s="27">
        <f>AA9*AA20/100</f>
        <v>213.12</v>
      </c>
      <c r="AB19" s="36">
        <f>SUM(AC19:AF19)</f>
        <v>496.73200000000003</v>
      </c>
      <c r="AC19" s="26">
        <f>AC9*AC20/100</f>
        <v>0</v>
      </c>
      <c r="AD19" s="26">
        <f>AD9*AD20/100</f>
        <v>0</v>
      </c>
      <c r="AE19" s="26">
        <f>AE9*AE20/100</f>
        <v>240</v>
      </c>
      <c r="AF19" s="27">
        <f>AF9*AF20/100</f>
        <v>256.73200000000003</v>
      </c>
      <c r="AG19" s="36">
        <f>SUM(AH19:AK19)</f>
        <v>0</v>
      </c>
      <c r="AH19" s="26">
        <f>AH9*AH20/100</f>
        <v>0</v>
      </c>
      <c r="AI19" s="26">
        <f>AI9*AI20/100</f>
        <v>0</v>
      </c>
      <c r="AJ19" s="26">
        <f>AJ9*AJ20/100</f>
        <v>0</v>
      </c>
      <c r="AK19" s="27">
        <f>AK9*AK20/100</f>
        <v>0</v>
      </c>
      <c r="AL19" s="36">
        <f>SUM(AM19:AP19)</f>
        <v>0</v>
      </c>
      <c r="AM19" s="26">
        <f>AM9*AM20/100</f>
        <v>0</v>
      </c>
      <c r="AN19" s="26">
        <f>AN9*AN20/100</f>
        <v>0</v>
      </c>
      <c r="AO19" s="26">
        <f>AO9*AO20/100</f>
        <v>0</v>
      </c>
      <c r="AP19" s="27">
        <f>AP9*AP20/100</f>
        <v>0</v>
      </c>
      <c r="AQ19" s="36">
        <f>SUM(AR19:AU19)</f>
        <v>0</v>
      </c>
      <c r="AR19" s="26">
        <f>AR9*AR20/100</f>
        <v>0</v>
      </c>
      <c r="AS19" s="26">
        <f>AS9*AS20/100</f>
        <v>0</v>
      </c>
      <c r="AT19" s="26">
        <f>AT9*AT20/100</f>
        <v>0</v>
      </c>
      <c r="AU19" s="27">
        <f>AU9*AU20/100</f>
        <v>0</v>
      </c>
    </row>
    <row r="20" spans="1:47" s="9" customFormat="1" ht="15.6">
      <c r="A20" s="22" t="s">
        <v>38</v>
      </c>
      <c r="B20" s="23" t="s">
        <v>39</v>
      </c>
      <c r="C20" s="36">
        <f>IF(C9=0,0,C19/C9*100)</f>
        <v>4.0912647662274688</v>
      </c>
      <c r="D20" s="38"/>
      <c r="E20" s="38"/>
      <c r="F20" s="38">
        <v>3.87</v>
      </c>
      <c r="G20" s="39">
        <v>9.8699999999999992</v>
      </c>
      <c r="H20" s="36">
        <f>IF(H9=0,0,H19/H9*100)</f>
        <v>7.441606403417822</v>
      </c>
      <c r="I20" s="38"/>
      <c r="J20" s="38"/>
      <c r="K20" s="38">
        <v>4.1342999999999996</v>
      </c>
      <c r="L20" s="39">
        <v>7.8550000000000004</v>
      </c>
      <c r="M20" s="36">
        <f>IF(M9=0,0,M19/M9*100)</f>
        <v>6.459773400150941</v>
      </c>
      <c r="N20" s="38"/>
      <c r="O20" s="38"/>
      <c r="P20" s="38">
        <v>3.87</v>
      </c>
      <c r="Q20" s="39">
        <v>9.8699999999999992</v>
      </c>
      <c r="R20" s="36">
        <f>IF(R9=0,0,R19/R9*100)</f>
        <v>7.8258929901400309</v>
      </c>
      <c r="S20" s="38"/>
      <c r="T20" s="38"/>
      <c r="U20" s="38">
        <v>4</v>
      </c>
      <c r="V20" s="39">
        <v>7.407</v>
      </c>
      <c r="W20" s="36">
        <f>IF(W9=0,0,W19/W9*100)</f>
        <v>7.8748804549801639</v>
      </c>
      <c r="X20" s="38"/>
      <c r="Y20" s="38">
        <f>T20</f>
        <v>0</v>
      </c>
      <c r="Z20" s="38">
        <v>4</v>
      </c>
      <c r="AA20" s="39">
        <v>7.4</v>
      </c>
      <c r="AB20" s="36">
        <f>IF(AB9=0,0,AB19/AB9*100)</f>
        <v>8.2788225129465971</v>
      </c>
      <c r="AC20" s="38"/>
      <c r="AD20" s="38">
        <f>Y20</f>
        <v>0</v>
      </c>
      <c r="AE20" s="38">
        <v>4</v>
      </c>
      <c r="AF20" s="39">
        <v>7.42</v>
      </c>
      <c r="AG20" s="36">
        <f>IF(AG9=0,0,AG19/AG9*100)</f>
        <v>0</v>
      </c>
      <c r="AH20" s="38"/>
      <c r="AI20" s="38"/>
      <c r="AJ20" s="38"/>
      <c r="AK20" s="39"/>
      <c r="AL20" s="36">
        <f>IF(AL9=0,0,AL19/AL9*100)</f>
        <v>0</v>
      </c>
      <c r="AM20" s="38"/>
      <c r="AN20" s="38"/>
      <c r="AO20" s="38"/>
      <c r="AP20" s="39"/>
      <c r="AQ20" s="36">
        <f>IF(AQ9=0,0,AQ19/AQ9*100)</f>
        <v>0</v>
      </c>
      <c r="AR20" s="38"/>
      <c r="AS20" s="38"/>
      <c r="AT20" s="38"/>
      <c r="AU20" s="39"/>
    </row>
    <row r="21" spans="1:47" s="9" customFormat="1" ht="46.8">
      <c r="A21" s="22" t="s">
        <v>40</v>
      </c>
      <c r="B21" s="23" t="s">
        <v>41</v>
      </c>
      <c r="C21" s="36">
        <f t="shared" ref="C21:C26" si="0">SUM(D21:G21)</f>
        <v>0</v>
      </c>
      <c r="D21" s="38"/>
      <c r="E21" s="38"/>
      <c r="F21" s="38"/>
      <c r="G21" s="39"/>
      <c r="H21" s="36">
        <f t="shared" ref="H21:H26" si="1">SUM(I21:L21)</f>
        <v>0</v>
      </c>
      <c r="I21" s="38"/>
      <c r="J21" s="38"/>
      <c r="K21" s="38"/>
      <c r="L21" s="39"/>
      <c r="M21" s="36">
        <f t="shared" ref="M21:M26" si="2">SUM(N21:Q21)</f>
        <v>0</v>
      </c>
      <c r="N21" s="38"/>
      <c r="O21" s="38"/>
      <c r="P21" s="38"/>
      <c r="Q21" s="39"/>
      <c r="R21" s="36">
        <f t="shared" ref="R21:R26" si="3">SUM(S21:V21)</f>
        <v>0</v>
      </c>
      <c r="S21" s="38"/>
      <c r="T21" s="38"/>
      <c r="U21" s="38"/>
      <c r="V21" s="39"/>
      <c r="W21" s="36">
        <f t="shared" ref="W21:W26" si="4">SUM(X21:AA21)</f>
        <v>0</v>
      </c>
      <c r="X21" s="38"/>
      <c r="Y21" s="38"/>
      <c r="Z21" s="38"/>
      <c r="AA21" s="39"/>
      <c r="AB21" s="36">
        <f t="shared" ref="AB21:AB26" si="5">SUM(AC21:AF21)</f>
        <v>0</v>
      </c>
      <c r="AC21" s="38"/>
      <c r="AD21" s="38"/>
      <c r="AE21" s="38"/>
      <c r="AF21" s="39"/>
      <c r="AG21" s="36">
        <f t="shared" ref="AG21:AG26" si="6">SUM(AH21:AK21)</f>
        <v>0</v>
      </c>
      <c r="AH21" s="38"/>
      <c r="AI21" s="38"/>
      <c r="AJ21" s="38"/>
      <c r="AK21" s="39"/>
      <c r="AL21" s="36">
        <f t="shared" ref="AL21:AL26" si="7">SUM(AM21:AP21)</f>
        <v>0</v>
      </c>
      <c r="AM21" s="38"/>
      <c r="AN21" s="38"/>
      <c r="AO21" s="38"/>
      <c r="AP21" s="39"/>
      <c r="AQ21" s="36">
        <f t="shared" ref="AQ21:AQ26" si="8">SUM(AR21:AU21)</f>
        <v>0</v>
      </c>
      <c r="AR21" s="38"/>
      <c r="AS21" s="38"/>
      <c r="AT21" s="38"/>
      <c r="AU21" s="39"/>
    </row>
    <row r="22" spans="1:47" s="9" customFormat="1" ht="15.6">
      <c r="A22" s="22" t="s">
        <v>42</v>
      </c>
      <c r="B22" s="23" t="s">
        <v>43</v>
      </c>
      <c r="C22" s="36">
        <f t="shared" si="0"/>
        <v>6.4700000000000006</v>
      </c>
      <c r="D22" s="26">
        <f>D23+D24+D25+D26</f>
        <v>0</v>
      </c>
      <c r="E22" s="26">
        <f t="shared" ref="E22:G22" si="9">E23+E24+E25+E26</f>
        <v>0</v>
      </c>
      <c r="F22" s="26">
        <f t="shared" si="9"/>
        <v>6.3337000000000003</v>
      </c>
      <c r="G22" s="26">
        <f t="shared" si="9"/>
        <v>0.1363</v>
      </c>
      <c r="H22" s="36">
        <f t="shared" si="1"/>
        <v>8899.6879999999983</v>
      </c>
      <c r="I22" s="26">
        <f>I23+I24+I25+I26</f>
        <v>0</v>
      </c>
      <c r="J22" s="26">
        <f t="shared" ref="J22:L22" si="10">J23+J24+J25+J26</f>
        <v>0</v>
      </c>
      <c r="K22" s="26">
        <f t="shared" si="10"/>
        <v>5169.2639999999992</v>
      </c>
      <c r="L22" s="26">
        <f t="shared" si="10"/>
        <v>3730.424</v>
      </c>
      <c r="M22" s="36">
        <f t="shared" si="2"/>
        <v>11.788800000000002</v>
      </c>
      <c r="N22" s="26">
        <f>N23+N24+N25+N26</f>
        <v>0</v>
      </c>
      <c r="O22" s="26">
        <f t="shared" ref="O22:Q22" si="11">O23+O24+O25+O26</f>
        <v>0</v>
      </c>
      <c r="P22" s="26">
        <f t="shared" si="11"/>
        <v>8.8083000000000009</v>
      </c>
      <c r="Q22" s="26">
        <f t="shared" si="11"/>
        <v>2.9805000000000001</v>
      </c>
      <c r="R22" s="36">
        <f t="shared" si="3"/>
        <v>10600</v>
      </c>
      <c r="S22" s="26">
        <f>S23+S24+S25+S26</f>
        <v>0</v>
      </c>
      <c r="T22" s="26">
        <f t="shared" ref="T22:V22" si="12">T23+T24+T25+T26</f>
        <v>0</v>
      </c>
      <c r="U22" s="26">
        <f t="shared" si="12"/>
        <v>5100</v>
      </c>
      <c r="V22" s="26">
        <f t="shared" si="12"/>
        <v>5500</v>
      </c>
      <c r="W22" s="36">
        <f t="shared" si="4"/>
        <v>5066.8999999999996</v>
      </c>
      <c r="X22" s="26">
        <f>X23+X24+X25+X26</f>
        <v>0</v>
      </c>
      <c r="Y22" s="26">
        <f t="shared" ref="Y22:AA22" si="13">Y23+Y24+Y25+Y26</f>
        <v>0</v>
      </c>
      <c r="Z22" s="26">
        <f t="shared" si="13"/>
        <v>2400</v>
      </c>
      <c r="AA22" s="26">
        <f t="shared" si="13"/>
        <v>2666.9</v>
      </c>
      <c r="AB22" s="36">
        <f t="shared" si="5"/>
        <v>5503.3</v>
      </c>
      <c r="AC22" s="26">
        <f>AC23+AC24+AC25+AC26</f>
        <v>0</v>
      </c>
      <c r="AD22" s="26">
        <f t="shared" ref="AD22:AF22" si="14">AD23+AD24+AD25+AD26</f>
        <v>0</v>
      </c>
      <c r="AE22" s="26">
        <f t="shared" si="14"/>
        <v>2300</v>
      </c>
      <c r="AF22" s="26">
        <f t="shared" si="14"/>
        <v>3203.3</v>
      </c>
      <c r="AG22" s="36">
        <f t="shared" si="6"/>
        <v>0</v>
      </c>
      <c r="AH22" s="26">
        <f>AH23+AH24+AH25+AH26</f>
        <v>0</v>
      </c>
      <c r="AI22" s="26">
        <f t="shared" ref="AI22:AK22" si="15">AI23+AI24+AI25+AI26</f>
        <v>0</v>
      </c>
      <c r="AJ22" s="26">
        <f t="shared" si="15"/>
        <v>0</v>
      </c>
      <c r="AK22" s="26">
        <f t="shared" si="15"/>
        <v>0</v>
      </c>
      <c r="AL22" s="36">
        <f t="shared" si="7"/>
        <v>0</v>
      </c>
      <c r="AM22" s="26">
        <f>AM23+AM24+AM25+AM26</f>
        <v>0</v>
      </c>
      <c r="AN22" s="26">
        <f t="shared" ref="AN22:AP22" si="16">AN23+AN24+AN25+AN26</f>
        <v>0</v>
      </c>
      <c r="AO22" s="26">
        <f t="shared" si="16"/>
        <v>0</v>
      </c>
      <c r="AP22" s="26">
        <f t="shared" si="16"/>
        <v>0</v>
      </c>
      <c r="AQ22" s="36">
        <f t="shared" si="8"/>
        <v>0</v>
      </c>
      <c r="AR22" s="26">
        <f>AR23+AR24+AR25+AR26</f>
        <v>0</v>
      </c>
      <c r="AS22" s="26">
        <f t="shared" ref="AS22:AU22" si="17">AS23+AS24+AS25+AS26</f>
        <v>0</v>
      </c>
      <c r="AT22" s="26">
        <f t="shared" si="17"/>
        <v>0</v>
      </c>
      <c r="AU22" s="26">
        <f t="shared" si="17"/>
        <v>0</v>
      </c>
    </row>
    <row r="23" spans="1:47" s="9" customFormat="1" ht="36" customHeight="1">
      <c r="A23" s="40" t="s">
        <v>44</v>
      </c>
      <c r="B23" s="41" t="s">
        <v>45</v>
      </c>
      <c r="C23" s="36">
        <f t="shared" si="0"/>
        <v>0</v>
      </c>
      <c r="D23" s="38"/>
      <c r="E23" s="38"/>
      <c r="F23" s="38"/>
      <c r="G23" s="39"/>
      <c r="H23" s="36">
        <f t="shared" si="1"/>
        <v>1774.4069999999999</v>
      </c>
      <c r="I23" s="38"/>
      <c r="J23" s="38"/>
      <c r="K23" s="38">
        <v>1774.4069999999999</v>
      </c>
      <c r="L23" s="39"/>
      <c r="M23" s="36">
        <f t="shared" si="2"/>
        <v>1.8310999999999999</v>
      </c>
      <c r="N23" s="38"/>
      <c r="O23" s="38"/>
      <c r="P23" s="38">
        <v>1.8310999999999999</v>
      </c>
      <c r="Q23" s="39"/>
      <c r="R23" s="36">
        <f t="shared" si="3"/>
        <v>1700</v>
      </c>
      <c r="S23" s="38"/>
      <c r="T23" s="38"/>
      <c r="U23" s="38">
        <v>1700</v>
      </c>
      <c r="V23" s="39"/>
      <c r="W23" s="36">
        <f t="shared" si="4"/>
        <v>900</v>
      </c>
      <c r="X23" s="38"/>
      <c r="Y23" s="38">
        <f>T23/2</f>
        <v>0</v>
      </c>
      <c r="Z23" s="38">
        <v>900</v>
      </c>
      <c r="AA23" s="39"/>
      <c r="AB23" s="36">
        <f t="shared" si="5"/>
        <v>800</v>
      </c>
      <c r="AC23" s="38"/>
      <c r="AD23" s="38">
        <f>Y23</f>
        <v>0</v>
      </c>
      <c r="AE23" s="38">
        <v>800</v>
      </c>
      <c r="AF23" s="39"/>
      <c r="AG23" s="36">
        <f t="shared" si="6"/>
        <v>0</v>
      </c>
      <c r="AH23" s="38"/>
      <c r="AI23" s="38"/>
      <c r="AJ23" s="38"/>
      <c r="AK23" s="39"/>
      <c r="AL23" s="36">
        <f t="shared" si="7"/>
        <v>0</v>
      </c>
      <c r="AM23" s="38"/>
      <c r="AN23" s="38"/>
      <c r="AO23" s="38"/>
      <c r="AP23" s="39"/>
      <c r="AQ23" s="36">
        <f t="shared" si="8"/>
        <v>0</v>
      </c>
      <c r="AR23" s="38"/>
      <c r="AS23" s="38"/>
      <c r="AT23" s="38"/>
      <c r="AU23" s="39"/>
    </row>
    <row r="24" spans="1:47" s="9" customFormat="1" ht="36" customHeight="1">
      <c r="A24" s="40" t="s">
        <v>46</v>
      </c>
      <c r="B24" s="41" t="s">
        <v>47</v>
      </c>
      <c r="C24" s="36">
        <f t="shared" si="0"/>
        <v>4.1086</v>
      </c>
      <c r="D24" s="38"/>
      <c r="E24" s="38"/>
      <c r="F24" s="38">
        <v>3.9723000000000002</v>
      </c>
      <c r="G24" s="39">
        <v>0.1363</v>
      </c>
      <c r="H24" s="36">
        <f t="shared" si="1"/>
        <v>6733.8809999999994</v>
      </c>
      <c r="I24" s="38"/>
      <c r="J24" s="38"/>
      <c r="K24" s="38">
        <f>2796.388+207.069</f>
        <v>3003.4569999999999</v>
      </c>
      <c r="L24" s="39">
        <v>3730.424</v>
      </c>
      <c r="M24" s="36">
        <f t="shared" si="2"/>
        <v>8.7240000000000002</v>
      </c>
      <c r="N24" s="38"/>
      <c r="O24" s="38"/>
      <c r="P24" s="38">
        <v>5.7435</v>
      </c>
      <c r="Q24" s="39">
        <v>2.9805000000000001</v>
      </c>
      <c r="R24" s="36">
        <f t="shared" si="3"/>
        <v>8500</v>
      </c>
      <c r="S24" s="38"/>
      <c r="T24" s="38"/>
      <c r="U24" s="38">
        <v>3000</v>
      </c>
      <c r="V24" s="39">
        <v>5500</v>
      </c>
      <c r="W24" s="36">
        <f t="shared" si="4"/>
        <v>4166.8999999999996</v>
      </c>
      <c r="X24" s="38"/>
      <c r="Y24" s="38">
        <f>T24/2</f>
        <v>0</v>
      </c>
      <c r="Z24" s="38">
        <f>U24/2</f>
        <v>1500</v>
      </c>
      <c r="AA24" s="39">
        <v>2666.9</v>
      </c>
      <c r="AB24" s="36">
        <f t="shared" si="5"/>
        <v>4703.3</v>
      </c>
      <c r="AC24" s="38"/>
      <c r="AD24" s="38">
        <f>Y24</f>
        <v>0</v>
      </c>
      <c r="AE24" s="38">
        <f>Z24</f>
        <v>1500</v>
      </c>
      <c r="AF24" s="39">
        <v>3203.3</v>
      </c>
      <c r="AG24" s="36">
        <f t="shared" si="6"/>
        <v>0</v>
      </c>
      <c r="AH24" s="38"/>
      <c r="AI24" s="38"/>
      <c r="AJ24" s="38"/>
      <c r="AK24" s="39"/>
      <c r="AL24" s="36">
        <f t="shared" si="7"/>
        <v>0</v>
      </c>
      <c r="AM24" s="38"/>
      <c r="AN24" s="38"/>
      <c r="AO24" s="38"/>
      <c r="AP24" s="39"/>
      <c r="AQ24" s="36">
        <f t="shared" si="8"/>
        <v>0</v>
      </c>
      <c r="AR24" s="38"/>
      <c r="AS24" s="38"/>
      <c r="AT24" s="38"/>
      <c r="AU24" s="39"/>
    </row>
    <row r="25" spans="1:47" s="9" customFormat="1" ht="46.8">
      <c r="A25" s="42" t="s">
        <v>48</v>
      </c>
      <c r="B25" s="41" t="s">
        <v>49</v>
      </c>
      <c r="C25" s="36">
        <f t="shared" si="0"/>
        <v>0</v>
      </c>
      <c r="D25" s="31"/>
      <c r="E25" s="31"/>
      <c r="F25" s="31"/>
      <c r="G25" s="43"/>
      <c r="H25" s="36">
        <f t="shared" si="1"/>
        <v>0</v>
      </c>
      <c r="I25" s="31"/>
      <c r="J25" s="31"/>
      <c r="K25" s="31"/>
      <c r="L25" s="43"/>
      <c r="M25" s="36">
        <f t="shared" si="2"/>
        <v>0</v>
      </c>
      <c r="N25" s="31"/>
      <c r="O25" s="31"/>
      <c r="P25" s="31"/>
      <c r="Q25" s="43"/>
      <c r="R25" s="36">
        <f t="shared" si="3"/>
        <v>0</v>
      </c>
      <c r="S25" s="31"/>
      <c r="T25" s="31"/>
      <c r="U25" s="31"/>
      <c r="V25" s="43"/>
      <c r="W25" s="36">
        <f t="shared" si="4"/>
        <v>0</v>
      </c>
      <c r="X25" s="31"/>
      <c r="Y25" s="31"/>
      <c r="Z25" s="31"/>
      <c r="AA25" s="43"/>
      <c r="AB25" s="36">
        <f t="shared" si="5"/>
        <v>0</v>
      </c>
      <c r="AC25" s="31"/>
      <c r="AD25" s="31"/>
      <c r="AE25" s="31"/>
      <c r="AF25" s="43"/>
      <c r="AG25" s="36">
        <f t="shared" si="6"/>
        <v>0</v>
      </c>
      <c r="AH25" s="31"/>
      <c r="AI25" s="31"/>
      <c r="AJ25" s="31"/>
      <c r="AK25" s="43"/>
      <c r="AL25" s="36">
        <f t="shared" si="7"/>
        <v>0</v>
      </c>
      <c r="AM25" s="31"/>
      <c r="AN25" s="31"/>
      <c r="AO25" s="31"/>
      <c r="AP25" s="43"/>
      <c r="AQ25" s="36">
        <f t="shared" si="8"/>
        <v>0</v>
      </c>
      <c r="AR25" s="31"/>
      <c r="AS25" s="31"/>
      <c r="AT25" s="31"/>
      <c r="AU25" s="43"/>
    </row>
    <row r="26" spans="1:47" s="9" customFormat="1" ht="31.8" thickBot="1">
      <c r="A26" s="44" t="s">
        <v>50</v>
      </c>
      <c r="B26" s="45" t="s">
        <v>51</v>
      </c>
      <c r="C26" s="46">
        <f t="shared" si="0"/>
        <v>2.3614000000000002</v>
      </c>
      <c r="D26" s="47"/>
      <c r="E26" s="47"/>
      <c r="F26" s="47">
        <v>2.3614000000000002</v>
      </c>
      <c r="G26" s="48"/>
      <c r="H26" s="46">
        <f t="shared" si="1"/>
        <v>391.4</v>
      </c>
      <c r="I26" s="47"/>
      <c r="J26" s="47"/>
      <c r="K26" s="47">
        <v>391.4</v>
      </c>
      <c r="L26" s="48"/>
      <c r="M26" s="46">
        <f t="shared" si="2"/>
        <v>1.2337</v>
      </c>
      <c r="N26" s="47"/>
      <c r="O26" s="47"/>
      <c r="P26" s="47">
        <v>1.2337</v>
      </c>
      <c r="Q26" s="48"/>
      <c r="R26" s="46">
        <f t="shared" si="3"/>
        <v>400</v>
      </c>
      <c r="S26" s="47"/>
      <c r="T26" s="47"/>
      <c r="U26" s="47">
        <v>400</v>
      </c>
      <c r="V26" s="48"/>
      <c r="W26" s="46">
        <f t="shared" si="4"/>
        <v>0</v>
      </c>
      <c r="X26" s="47"/>
      <c r="Y26" s="47">
        <f>T26/2</f>
        <v>0</v>
      </c>
      <c r="Z26" s="47"/>
      <c r="AA26" s="48"/>
      <c r="AB26" s="46">
        <f t="shared" si="5"/>
        <v>0</v>
      </c>
      <c r="AC26" s="47"/>
      <c r="AD26" s="47">
        <f>Y26</f>
        <v>0</v>
      </c>
      <c r="AE26" s="47"/>
      <c r="AF26" s="48"/>
      <c r="AG26" s="46">
        <f t="shared" si="6"/>
        <v>0</v>
      </c>
      <c r="AH26" s="47"/>
      <c r="AI26" s="47"/>
      <c r="AJ26" s="47"/>
      <c r="AK26" s="48"/>
      <c r="AL26" s="46">
        <f t="shared" si="7"/>
        <v>0</v>
      </c>
      <c r="AM26" s="47"/>
      <c r="AN26" s="47"/>
      <c r="AO26" s="47"/>
      <c r="AP26" s="48"/>
      <c r="AQ26" s="46">
        <f t="shared" si="8"/>
        <v>0</v>
      </c>
      <c r="AR26" s="47"/>
      <c r="AS26" s="47"/>
      <c r="AT26" s="47"/>
      <c r="AU26" s="48"/>
    </row>
    <row r="27" spans="1:47" s="55" customFormat="1" ht="16.2" thickBot="1">
      <c r="A27" s="49"/>
      <c r="B27" s="50" t="s">
        <v>52</v>
      </c>
      <c r="C27" s="51"/>
      <c r="D27" s="52">
        <f>D9-D19-D21-D24-D25-D26-E12-F12-G12-D23</f>
        <v>0</v>
      </c>
      <c r="E27" s="52">
        <f>E9-E19-E21-E24-E25-E26-F13-G13-E23</f>
        <v>0</v>
      </c>
      <c r="F27" s="52">
        <f>F9-F19-F21-F24-F25-F26-G14-F23</f>
        <v>0</v>
      </c>
      <c r="G27" s="53">
        <f>G9-G19-G21-G24-G25-G26-G23</f>
        <v>3.418740000260545E-6</v>
      </c>
      <c r="H27" s="54"/>
      <c r="I27" s="52">
        <f>I9-I19-I21-I24-I25-I26-J12-K12-L12-I23</f>
        <v>0</v>
      </c>
      <c r="J27" s="52">
        <f>J9-J19-J21-J24-J25-J26-K13-L13-J23</f>
        <v>0</v>
      </c>
      <c r="K27" s="52">
        <f>K9-K19-K21-K24-K25-K26-L14-K23</f>
        <v>0</v>
      </c>
      <c r="L27" s="53">
        <f>L9-L19-L21-L24-L25-L26-L23</f>
        <v>4.5886636407885817E-3</v>
      </c>
      <c r="M27" s="54"/>
      <c r="N27" s="52">
        <f>N9-N19-N21-N24-N25-N26-O12-P12-Q12-N23</f>
        <v>0</v>
      </c>
      <c r="O27" s="52">
        <f>O9-O19-O21-O24-O25-O26-P13-Q13-O23</f>
        <v>0</v>
      </c>
      <c r="P27" s="52">
        <f>P9-P19-P21-P24-P25-P26-Q14-P23</f>
        <v>0</v>
      </c>
      <c r="Q27" s="53">
        <f>Q9-Q19-Q21-Q24-Q25-Q26-Q23</f>
        <v>-2.0078899001685357E-5</v>
      </c>
      <c r="R27" s="54"/>
      <c r="S27" s="52">
        <f>S9-S19-S21-S24-S25-S26-T12-U12-V12-S23</f>
        <v>0</v>
      </c>
      <c r="T27" s="52">
        <f>T9-T19-T21-T24-T25-T26-U13-V13-T23</f>
        <v>0</v>
      </c>
      <c r="U27" s="52">
        <f>U9-U19-U21-U24-U25-U26-V14-U23</f>
        <v>0</v>
      </c>
      <c r="V27" s="53">
        <f>V9-V19-V21-V24-V25-V26-V23</f>
        <v>2.4199999999837019E-2</v>
      </c>
      <c r="W27" s="54"/>
      <c r="X27" s="52">
        <f>X9-X19-X21-X24-X25-X26-Y12-Z12-AA12-X23</f>
        <v>0</v>
      </c>
      <c r="Y27" s="52">
        <f>Y9-Y19-Y21-Y24-Y25-Y26-Z13-AA13-Y23</f>
        <v>0</v>
      </c>
      <c r="Z27" s="52">
        <f>Z9-Z19-Z21-Z24-Z25-Z26-AA14-Z23</f>
        <v>0</v>
      </c>
      <c r="AA27" s="53">
        <f>AA9-AA19-AA21-AA24-AA25-AA26-AA23</f>
        <v>-1.999999999998181E-2</v>
      </c>
      <c r="AB27" s="54"/>
      <c r="AC27" s="52">
        <f>AC9-AC19-AC21-AC24-AC25-AC26-AD12-AE12-AF12-AC23</f>
        <v>0</v>
      </c>
      <c r="AD27" s="52">
        <f>AD9-AD19-AD21-AD24-AD25-AD26-AE13-AF13-AD23</f>
        <v>0</v>
      </c>
      <c r="AE27" s="52">
        <f>AE9-AE19-AE21-AE24-AE25-AE26-AF14-AE23</f>
        <v>0</v>
      </c>
      <c r="AF27" s="53">
        <f>AF9-AF19-AF21-AF24-AF25-AF26-AF23</f>
        <v>-3.2000000000152795E-2</v>
      </c>
      <c r="AG27" s="54"/>
      <c r="AH27" s="52">
        <f>AH9-AH19-AH21-AH24-AH25-AH26-AI12-AJ12-AK12-AH23</f>
        <v>0</v>
      </c>
      <c r="AI27" s="52">
        <f>AI9-AI19-AI21-AI24-AI25-AI26-AJ13-AK13-AI23</f>
        <v>0</v>
      </c>
      <c r="AJ27" s="52">
        <f>AJ9-AJ19-AJ21-AJ24-AJ25-AJ26-AK14-AJ23</f>
        <v>0</v>
      </c>
      <c r="AK27" s="53">
        <f>AK9-AK19-AK21-AK24-AK25-AK26-AK23</f>
        <v>0</v>
      </c>
      <c r="AL27" s="54"/>
      <c r="AM27" s="52">
        <f>AM9-AM19-AM21-AM24-AM25-AM26-AN12-AO12-AP12-AM23</f>
        <v>0</v>
      </c>
      <c r="AN27" s="52">
        <f>AN9-AN19-AN21-AN24-AN25-AN26-AO13-AP13-AN23</f>
        <v>0</v>
      </c>
      <c r="AO27" s="52">
        <f>AO9-AO19-AO21-AO24-AO25-AO26-AP14-AO23</f>
        <v>0</v>
      </c>
      <c r="AP27" s="53">
        <f>AP9-AP19-AP21-AP24-AP25-AP26-AP23</f>
        <v>0</v>
      </c>
      <c r="AQ27" s="54"/>
      <c r="AR27" s="52">
        <f>AR9-AR19-AR21-AR24-AR25-AR26-AS12-AT12-AU12-AR23</f>
        <v>0</v>
      </c>
      <c r="AS27" s="52">
        <f>AS9-AS19-AS21-AS24-AS25-AS26-AT13-AU13-AS23</f>
        <v>0</v>
      </c>
      <c r="AT27" s="52">
        <f>AT9-AT19-AT21-AT24-AT25-AT26-AU14-AT23</f>
        <v>0</v>
      </c>
      <c r="AU27" s="53">
        <f>AU9-AU19-AU21-AU24-AU25-AU26-AU23</f>
        <v>0</v>
      </c>
    </row>
    <row r="29" spans="1:47" ht="17.399999999999999" customHeight="1">
      <c r="B29" s="59" t="s">
        <v>53</v>
      </c>
      <c r="C29" s="59"/>
      <c r="D29" s="59" t="str">
        <f>'[5]Инф-я'!C21</f>
        <v>Чижов Олег Александрович</v>
      </c>
      <c r="E29" s="59"/>
      <c r="F29" s="59"/>
      <c r="G29" s="59"/>
    </row>
  </sheetData>
  <sheetProtection algorithmName="SHA-512" hashValue="Mx2qZKMGXon0iDgulIS603nciXHG8albc04jRkaHOZ9Tfky8UK6r92dMDbbTEqrEalxTCgHfZcUcIKqiCmT2bg==" saltValue="rRODsZs0m1qWkdlawnFhNQ==" spinCount="100000" sheet="1" objects="1"/>
  <protectedRanges>
    <protectedRange sqref="AA12:AA13 AC15:AF18 AC20:AF21 AI12 AK12:AK13 AD12 T12 V12:V13 AN12 AF12:AF13 AH15:AK18 AH20:AK21 S15:V18 S20:V21 X15:AA18 X20:AA21 Y12 AP12:AP13 AR15:AU18 AR20:AU21 AS12 AU12:AU13 AM15:AP18 AM20:AP21 AC23:AF26 AH23:AK26 S23:V26 X23:AA26 AR23:AU26 AM23:AP26" name="Диапазон1_1"/>
  </protectedRanges>
  <mergeCells count="17">
    <mergeCell ref="AL6:AP6"/>
    <mergeCell ref="AQ6:AU6"/>
    <mergeCell ref="B29:C29"/>
    <mergeCell ref="D29:G29"/>
    <mergeCell ref="F3:G3"/>
    <mergeCell ref="K3:L3"/>
    <mergeCell ref="A4:G4"/>
    <mergeCell ref="H4:AU4"/>
    <mergeCell ref="A6:A7"/>
    <mergeCell ref="B6:B7"/>
    <mergeCell ref="C6:G6"/>
    <mergeCell ref="H6:L6"/>
    <mergeCell ref="M6:Q6"/>
    <mergeCell ref="R6:V6"/>
    <mergeCell ref="W6:AA6"/>
    <mergeCell ref="AB6:AF6"/>
    <mergeCell ref="AG6:AK6"/>
  </mergeCells>
  <pageMargins left="0.27559055118110237" right="0.15748031496062992" top="0.7" bottom="0.59055118110236227" header="0.51181102362204722" footer="0.51181102362204722"/>
  <pageSetup paperSize="9" scale="38" orientation="landscape" r:id="rId1"/>
  <headerFooter alignWithMargins="0">
    <oddHeader>&amp;CЭлектронный формат расчета НВВ разработан экспертами ООО "ТОРИ-АУДИТ"</oddHeader>
  </headerFooter>
  <colBreaks count="1" manualBreakCount="1">
    <brk id="3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энергии</vt:lpstr>
      <vt:lpstr>'Баланс энергии'!Область_печати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user</cp:lastModifiedBy>
  <dcterms:created xsi:type="dcterms:W3CDTF">2019-04-22T11:28:39Z</dcterms:created>
  <dcterms:modified xsi:type="dcterms:W3CDTF">2020-02-25T12:28:33Z</dcterms:modified>
</cp:coreProperties>
</file>